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Voorbeeld" sheetId="1" r:id="rId1"/>
    <sheet name="KP1" sheetId="2" r:id="rId2"/>
    <sheet name="KP2" sheetId="3" r:id="rId3"/>
    <sheet name="KP3" sheetId="4" r:id="rId4"/>
  </sheets>
  <definedNames>
    <definedName name="_xlnm.Print_Area" localSheetId="1">'KP1'!$A$1:$H$71</definedName>
    <definedName name="_xlnm.Print_Area" localSheetId="2">'KP2'!$A$1:$H$71</definedName>
    <definedName name="_xlnm.Print_Area" localSheetId="3">'KP3'!$A$1:$H$71</definedName>
    <definedName name="_xlnm.Print_Area" localSheetId="0">'Voorbeeld'!$A$1:$H$71</definedName>
  </definedNames>
  <calcPr fullCalcOnLoad="1"/>
</workbook>
</file>

<file path=xl/sharedStrings.xml><?xml version="1.0" encoding="utf-8"?>
<sst xmlns="http://schemas.openxmlformats.org/spreadsheetml/2006/main" count="123" uniqueCount="30">
  <si>
    <t>V (ml)</t>
  </si>
  <si>
    <t>T (min)</t>
  </si>
  <si>
    <t>K (m/s)</t>
  </si>
  <si>
    <t>-</t>
  </si>
  <si>
    <t>D (mm)</t>
  </si>
  <si>
    <t>a</t>
  </si>
  <si>
    <t>ml</t>
  </si>
  <si>
    <t>KP1</t>
  </si>
  <si>
    <t>KP2</t>
  </si>
  <si>
    <t>KP3</t>
  </si>
  <si>
    <t>H (mm)</t>
  </si>
  <si>
    <t>KP??</t>
  </si>
  <si>
    <t>???</t>
  </si>
  <si>
    <t>Doorlatendheidstestrapport type Porchet</t>
  </si>
  <si>
    <t>Alleen de gele vakken moeten worden ingevuld</t>
  </si>
  <si>
    <t xml:space="preserve">Dossier: </t>
  </si>
  <si>
    <t xml:space="preserve">Klant: </t>
  </si>
  <si>
    <t xml:space="preserve">Datum: </t>
  </si>
  <si>
    <t xml:space="preserve">Technicus: </t>
  </si>
  <si>
    <t xml:space="preserve">Gemeente: </t>
  </si>
  <si>
    <t xml:space="preserve">Analyse: </t>
  </si>
  <si>
    <t>d (mm)</t>
  </si>
  <si>
    <r>
      <rPr>
        <b/>
        <sz val="12"/>
        <rFont val="Arial"/>
        <family val="2"/>
      </rPr>
      <t>S (mm</t>
    </r>
    <r>
      <rPr>
        <b/>
        <vertAlign val="super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)</t>
    </r>
  </si>
  <si>
    <t>Referentie</t>
  </si>
  <si>
    <t>Maatverdeling</t>
  </si>
  <si>
    <t>K (mm/u)</t>
  </si>
  <si>
    <t>Resultaten</t>
  </si>
  <si>
    <t xml:space="preserve">Type bodem: </t>
  </si>
  <si>
    <t>Maatverdeling van 1 mm =</t>
  </si>
  <si>
    <t>Grafische methode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</si>
</sst>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E+00"/>
    <numFmt numFmtId="175" formatCode="0.0"/>
    <numFmt numFmtId="176" formatCode="0.000"/>
    <numFmt numFmtId="177" formatCode="0.0E+00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12"/>
      <name val="Arial Black"/>
      <family val="2"/>
    </font>
    <font>
      <b/>
      <sz val="12"/>
      <name val="Symbol"/>
      <family val="1"/>
    </font>
    <font>
      <b/>
      <sz val="16"/>
      <name val="Arial"/>
      <family val="2"/>
    </font>
    <font>
      <b/>
      <sz val="20"/>
      <name val="Arial"/>
      <family val="2"/>
    </font>
    <font>
      <sz val="11.5"/>
      <color indexed="8"/>
      <name val="Arial"/>
      <family val="0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.5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vertAlign val="subscript"/>
      <sz val="14"/>
      <color indexed="8"/>
      <name val="Arial"/>
      <family val="0"/>
    </font>
    <font>
      <b/>
      <sz val="14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74" fontId="3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33" borderId="26" xfId="0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right"/>
      <protection hidden="1"/>
    </xf>
    <xf numFmtId="11" fontId="3" fillId="0" borderId="27" xfId="0" applyNumberFormat="1" applyFont="1" applyBorder="1" applyAlignment="1" applyProtection="1">
      <alignment horizontal="center"/>
      <protection hidden="1"/>
    </xf>
    <xf numFmtId="175" fontId="3" fillId="0" borderId="28" xfId="0" applyNumberFormat="1" applyFont="1" applyBorder="1" applyAlignment="1" applyProtection="1">
      <alignment horizontal="center"/>
      <protection hidden="1"/>
    </xf>
    <xf numFmtId="0" fontId="3" fillId="34" borderId="29" xfId="0" applyFont="1" applyFill="1" applyBorder="1" applyAlignment="1" applyProtection="1">
      <alignment horizontal="center"/>
      <protection locked="0"/>
    </xf>
    <xf numFmtId="0" fontId="3" fillId="34" borderId="30" xfId="0" applyFont="1" applyFill="1" applyBorder="1" applyAlignment="1" applyProtection="1">
      <alignment horizontal="center"/>
      <protection locked="0"/>
    </xf>
    <xf numFmtId="0" fontId="5" fillId="34" borderId="31" xfId="0" applyFont="1" applyFill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 locked="0"/>
    </xf>
    <xf numFmtId="0" fontId="3" fillId="34" borderId="33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hidden="1"/>
    </xf>
    <xf numFmtId="14" fontId="3" fillId="34" borderId="0" xfId="0" applyNumberFormat="1" applyFont="1" applyFill="1" applyAlignment="1" applyProtection="1">
      <alignment horizontal="center"/>
      <protection locked="0"/>
    </xf>
    <xf numFmtId="3" fontId="3" fillId="0" borderId="34" xfId="0" applyNumberFormat="1" applyFont="1" applyBorder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175" fontId="6" fillId="0" borderId="19" xfId="0" applyNumberFormat="1" applyFont="1" applyBorder="1" applyAlignment="1" applyProtection="1">
      <alignment horizontal="center"/>
      <protection hidden="1"/>
    </xf>
    <xf numFmtId="177" fontId="6" fillId="0" borderId="2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74" fontId="6" fillId="0" borderId="0" xfId="0" applyNumberFormat="1" applyFont="1" applyAlignment="1" applyProtection="1">
      <alignment horizontal="center"/>
      <protection hidden="1"/>
    </xf>
    <xf numFmtId="176" fontId="3" fillId="34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38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"/>
          <c:w val="0.91275"/>
          <c:h val="0.8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Voorbeeld!$A$22:$A$33</c:f>
              <c:numCache/>
            </c:numRef>
          </c:xVal>
          <c:yVal>
            <c:numRef>
              <c:f>Voorbeeld!$C$22:$C$33</c:f>
              <c:numCache/>
            </c:numRef>
          </c:yVal>
          <c:smooth val="0"/>
        </c:ser>
        <c:axId val="63270"/>
        <c:axId val="569431"/>
      </c:scatterChart>
      <c:valAx>
        <c:axId val="6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1"/>
        <c:crosses val="autoZero"/>
        <c:crossBetween val="midCat"/>
        <c:dispUnits/>
      </c:valAx>
      <c:valAx>
        <c:axId val="56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70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95"/>
          <c:w val="0.91175"/>
          <c:h val="0.85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KP1!$A$22:$A$33</c:f>
              <c:numCache/>
            </c:numRef>
          </c:xVal>
          <c:yVal>
            <c:numRef>
              <c:f>KP1!$C$22:$C$33</c:f>
              <c:numCache/>
            </c:numRef>
          </c:yVal>
          <c:smooth val="0"/>
        </c:ser>
        <c:axId val="5124880"/>
        <c:axId val="46123921"/>
      </c:scatterChart>
      <c:valAx>
        <c:axId val="512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3921"/>
        <c:crosses val="autoZero"/>
        <c:crossBetween val="midCat"/>
        <c:dispUnits/>
      </c:valAx>
      <c:valAx>
        <c:axId val="4612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80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925"/>
          <c:w val="0.9117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KP2!$A$22:$A$33</c:f>
              <c:numCache/>
            </c:numRef>
          </c:xVal>
          <c:yVal>
            <c:numRef>
              <c:f>KP2!$C$22:$C$33</c:f>
              <c:numCache/>
            </c:numRef>
          </c:yVal>
          <c:smooth val="0"/>
        </c:ser>
        <c:axId val="12462106"/>
        <c:axId val="45050091"/>
      </c:scatterChart>
      <c:valAx>
        <c:axId val="1246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 val="autoZero"/>
        <c:crossBetween val="midCat"/>
        <c:dispUnits/>
      </c:valAx>
      <c:valAx>
        <c:axId val="4505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2106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925"/>
          <c:w val="0.9117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KP1!$A$22:$A$33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</c:numCache>
            </c:numRef>
          </c:xVal>
          <c:yVal>
            <c:numRef>
              <c:f>KP1!$C$22:$C$33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797636"/>
        <c:axId val="25178725"/>
      </c:scatterChart>
      <c:valAx>
        <c:axId val="27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8725"/>
        <c:crosses val="autoZero"/>
        <c:crossBetween val="midCat"/>
        <c:dispUnits/>
      </c:valAx>
      <c:valAx>
        <c:axId val="2517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925"/>
          <c:w val="0.9117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KP3!$A$22:$A$33</c:f>
              <c:numCache/>
            </c:numRef>
          </c:xVal>
          <c:yVal>
            <c:numRef>
              <c:f>KP3!$C$22:$C$33</c:f>
              <c:numCache/>
            </c:numRef>
          </c:yVal>
          <c:smooth val="0"/>
        </c:ser>
        <c:axId val="25281934"/>
        <c:axId val="26210815"/>
      </c:scatterChart>
      <c:valAx>
        <c:axId val="2528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0815"/>
        <c:crosses val="autoZero"/>
        <c:crossBetween val="midCat"/>
        <c:dispUnits/>
      </c:valAx>
      <c:valAx>
        <c:axId val="2621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1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19</xdr:row>
      <xdr:rowOff>209550</xdr:rowOff>
    </xdr:from>
    <xdr:to>
      <xdr:col>7</xdr:col>
      <xdr:colOff>990600</xdr:colOff>
      <xdr:row>34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5114925" y="3838575"/>
          <a:ext cx="2324100" cy="2876550"/>
          <a:chOff x="682" y="102"/>
          <a:chExt cx="217" cy="2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742" y="102"/>
            <a:ext cx="83" cy="1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42" y="184"/>
            <a:ext cx="83" cy="110"/>
          </a:xfrm>
          <a:prstGeom prst="can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850" y="19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43" y="31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26" y="119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82" y="187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74" y="318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873" y="224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 flipH="1" flipV="1">
            <a:off x="776" y="179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776" y="198"/>
            <a:ext cx="1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13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1476375</xdr:colOff>
      <xdr:row>48</xdr:row>
      <xdr:rowOff>28575</xdr:rowOff>
    </xdr:to>
    <xdr:grpSp>
      <xdr:nvGrpSpPr>
        <xdr:cNvPr id="17" name="Group 17"/>
        <xdr:cNvGrpSpPr>
          <a:grpSpLocks/>
        </xdr:cNvGrpSpPr>
      </xdr:nvGrpSpPr>
      <xdr:grpSpPr>
        <a:xfrm>
          <a:off x="4505325" y="7305675"/>
          <a:ext cx="3419475" cy="2219325"/>
          <a:chOff x="640" y="526"/>
          <a:chExt cx="334" cy="193"/>
        </a:xfrm>
        <a:solidFill>
          <a:srgbClr val="FFFFFF"/>
        </a:solidFill>
      </xdr:grpSpPr>
      <xdr:grpSp>
        <xdr:nvGrpSpPr>
          <xdr:cNvPr id="18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19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(mm/u) = </a:t>
              </a:r>
            </a:p>
          </xdr:txBody>
        </xdr:sp>
        <xdr:sp>
          <xdr:nvSpPr>
            <xdr:cNvPr id="21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24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is de doorlatendheid van de bodem (mm/u)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is het volume water dat wordt toegevoegd om een constant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in de holte te verzekeren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Si: Infiltratieoppervlakte van de holte (bodem en zijkanten)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t: Testduur (u)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37</xdr:row>
      <xdr:rowOff>9525</xdr:rowOff>
    </xdr:from>
    <xdr:to>
      <xdr:col>7</xdr:col>
      <xdr:colOff>1476375</xdr:colOff>
      <xdr:row>48</xdr:row>
      <xdr:rowOff>28575</xdr:rowOff>
    </xdr:to>
    <xdr:grpSp>
      <xdr:nvGrpSpPr>
        <xdr:cNvPr id="1" name="Group 17"/>
        <xdr:cNvGrpSpPr>
          <a:grpSpLocks/>
        </xdr:cNvGrpSpPr>
      </xdr:nvGrpSpPr>
      <xdr:grpSpPr>
        <a:xfrm>
          <a:off x="4505325" y="7305675"/>
          <a:ext cx="3419475" cy="2219325"/>
          <a:chOff x="640" y="526"/>
          <a:chExt cx="334" cy="193"/>
        </a:xfrm>
        <a:solidFill>
          <a:srgbClr val="FFFFFF"/>
        </a:solidFill>
      </xdr:grpSpPr>
      <xdr:grpSp>
        <xdr:nvGrpSpPr>
          <xdr:cNvPr id="2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3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(mm/u) = </a:t>
              </a:r>
            </a:p>
          </xdr:txBody>
        </xdr:sp>
        <xdr:sp>
          <xdr:nvSpPr>
            <xdr:cNvPr id="5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6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8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is de doorlatendheid van de bodem (mm/u)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is het volume water dat wordt toegevoegd om een constant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in de holte te verzekeren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Si: Infiltratieoppervlakte van de holte (bodem en zijkanten)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t: Testduur (u)
</a:t>
            </a:r>
          </a:p>
        </xdr:txBody>
      </xdr:sp>
    </xdr:grpSp>
    <xdr:clientData/>
  </xdr:twoCellAnchor>
  <xdr:twoCellAnchor>
    <xdr:from>
      <xdr:col>5</xdr:col>
      <xdr:colOff>619125</xdr:colOff>
      <xdr:row>19</xdr:row>
      <xdr:rowOff>209550</xdr:rowOff>
    </xdr:from>
    <xdr:to>
      <xdr:col>7</xdr:col>
      <xdr:colOff>990600</xdr:colOff>
      <xdr:row>34</xdr:row>
      <xdr:rowOff>9525</xdr:rowOff>
    </xdr:to>
    <xdr:grpSp>
      <xdr:nvGrpSpPr>
        <xdr:cNvPr id="9" name="Group 2"/>
        <xdr:cNvGrpSpPr>
          <a:grpSpLocks/>
        </xdr:cNvGrpSpPr>
      </xdr:nvGrpSpPr>
      <xdr:grpSpPr>
        <a:xfrm>
          <a:off x="5114925" y="3838575"/>
          <a:ext cx="2324100" cy="2876550"/>
          <a:chOff x="682" y="102"/>
          <a:chExt cx="217" cy="243"/>
        </a:xfrm>
        <a:solidFill>
          <a:srgbClr val="FFFFFF"/>
        </a:solidFill>
      </xdr:grpSpPr>
      <xdr:sp>
        <xdr:nvSpPr>
          <xdr:cNvPr id="10" name="AutoShape 3"/>
          <xdr:cNvSpPr>
            <a:spLocks/>
          </xdr:cNvSpPr>
        </xdr:nvSpPr>
        <xdr:spPr>
          <a:xfrm>
            <a:off x="742" y="102"/>
            <a:ext cx="83" cy="1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4"/>
          <xdr:cNvSpPr>
            <a:spLocks/>
          </xdr:cNvSpPr>
        </xdr:nvSpPr>
        <xdr:spPr>
          <a:xfrm>
            <a:off x="742" y="184"/>
            <a:ext cx="83" cy="110"/>
          </a:xfrm>
          <a:prstGeom prst="can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 flipH="1">
            <a:off x="850" y="19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"/>
          <xdr:cNvSpPr>
            <a:spLocks/>
          </xdr:cNvSpPr>
        </xdr:nvSpPr>
        <xdr:spPr>
          <a:xfrm>
            <a:off x="743" y="31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7"/>
          <xdr:cNvSpPr>
            <a:spLocks/>
          </xdr:cNvSpPr>
        </xdr:nvSpPr>
        <xdr:spPr>
          <a:xfrm>
            <a:off x="726" y="119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8"/>
          <xdr:cNvSpPr txBox="1">
            <a:spLocks noChangeArrowheads="1"/>
          </xdr:cNvSpPr>
        </xdr:nvSpPr>
        <xdr:spPr>
          <a:xfrm>
            <a:off x="682" y="187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74" y="318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7" name="Text Box 10"/>
          <xdr:cNvSpPr txBox="1">
            <a:spLocks noChangeArrowheads="1"/>
          </xdr:cNvSpPr>
        </xdr:nvSpPr>
        <xdr:spPr>
          <a:xfrm>
            <a:off x="873" y="224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8" name="AutoShape 11"/>
          <xdr:cNvSpPr>
            <a:spLocks/>
          </xdr:cNvSpPr>
        </xdr:nvSpPr>
        <xdr:spPr>
          <a:xfrm flipH="1" flipV="1">
            <a:off x="776" y="179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2"/>
          <xdr:cNvSpPr>
            <a:spLocks/>
          </xdr:cNvSpPr>
        </xdr:nvSpPr>
        <xdr:spPr>
          <a:xfrm>
            <a:off x="776" y="198"/>
            <a:ext cx="1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20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21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22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25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26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19</xdr:row>
      <xdr:rowOff>209550</xdr:rowOff>
    </xdr:from>
    <xdr:to>
      <xdr:col>7</xdr:col>
      <xdr:colOff>990600</xdr:colOff>
      <xdr:row>34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5114925" y="3838575"/>
          <a:ext cx="2324100" cy="2876550"/>
          <a:chOff x="682" y="102"/>
          <a:chExt cx="217" cy="243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742" y="102"/>
            <a:ext cx="83" cy="1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742" y="184"/>
            <a:ext cx="83" cy="110"/>
          </a:xfrm>
          <a:prstGeom prst="can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H="1">
            <a:off x="850" y="19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743" y="31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726" y="119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682" y="187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774" y="318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873" y="224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 flipH="1" flipV="1">
            <a:off x="776" y="179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776" y="198"/>
            <a:ext cx="1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12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13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0</xdr:colOff>
      <xdr:row>37</xdr:row>
      <xdr:rowOff>9525</xdr:rowOff>
    </xdr:from>
    <xdr:to>
      <xdr:col>7</xdr:col>
      <xdr:colOff>1485900</xdr:colOff>
      <xdr:row>48</xdr:row>
      <xdr:rowOff>47625</xdr:rowOff>
    </xdr:to>
    <xdr:grpSp>
      <xdr:nvGrpSpPr>
        <xdr:cNvPr id="17" name="Group 17"/>
        <xdr:cNvGrpSpPr>
          <a:grpSpLocks/>
        </xdr:cNvGrpSpPr>
      </xdr:nvGrpSpPr>
      <xdr:grpSpPr>
        <a:xfrm>
          <a:off x="4495800" y="7305675"/>
          <a:ext cx="3438525" cy="2238375"/>
          <a:chOff x="640" y="526"/>
          <a:chExt cx="334" cy="193"/>
        </a:xfrm>
        <a:solidFill>
          <a:srgbClr val="FFFFFF"/>
        </a:solidFill>
      </xdr:grpSpPr>
      <xdr:grpSp>
        <xdr:nvGrpSpPr>
          <xdr:cNvPr id="18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19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(mm/h) = </a:t>
              </a:r>
            </a:p>
          </xdr:txBody>
        </xdr:sp>
        <xdr:sp>
          <xdr:nvSpPr>
            <xdr:cNvPr id="21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24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est la perméabilité des sols (mm/h)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est le volume d’eau introduit pour assurer un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constant dans la cavité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 : Surface d’infiltration de la cavité (fond et côté)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   : Durée de l’essai (h)
</a:t>
            </a:r>
          </a:p>
        </xdr:txBody>
      </xdr:sp>
    </xdr:grp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1476375</xdr:colOff>
      <xdr:row>48</xdr:row>
      <xdr:rowOff>28575</xdr:rowOff>
    </xdr:to>
    <xdr:grpSp>
      <xdr:nvGrpSpPr>
        <xdr:cNvPr id="25" name="Group 17"/>
        <xdr:cNvGrpSpPr>
          <a:grpSpLocks/>
        </xdr:cNvGrpSpPr>
      </xdr:nvGrpSpPr>
      <xdr:grpSpPr>
        <a:xfrm>
          <a:off x="4505325" y="7305675"/>
          <a:ext cx="3419475" cy="2219325"/>
          <a:chOff x="640" y="526"/>
          <a:chExt cx="334" cy="193"/>
        </a:xfrm>
        <a:solidFill>
          <a:srgbClr val="FFFFFF"/>
        </a:solidFill>
      </xdr:grpSpPr>
      <xdr:grpSp>
        <xdr:nvGrpSpPr>
          <xdr:cNvPr id="26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27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(mm/u) = </a:t>
              </a:r>
            </a:p>
          </xdr:txBody>
        </xdr:sp>
        <xdr:sp>
          <xdr:nvSpPr>
            <xdr:cNvPr id="29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30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32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is de doorlatendheid van de bodem (mm/u)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is het volume water dat wordt toegevoegd om een constant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in de holte te verzekeren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Si: Infiltratieoppervlakte van de holte (bodem en zijkanten)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t: Testduur (u)
</a:t>
            </a:r>
          </a:p>
        </xdr:txBody>
      </xdr:sp>
    </xdr:grpSp>
    <xdr:clientData/>
  </xdr:twoCellAnchor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33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34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35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38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39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37</xdr:row>
      <xdr:rowOff>9525</xdr:rowOff>
    </xdr:from>
    <xdr:to>
      <xdr:col>7</xdr:col>
      <xdr:colOff>1476375</xdr:colOff>
      <xdr:row>48</xdr:row>
      <xdr:rowOff>28575</xdr:rowOff>
    </xdr:to>
    <xdr:grpSp>
      <xdr:nvGrpSpPr>
        <xdr:cNvPr id="1" name="Group 17"/>
        <xdr:cNvGrpSpPr>
          <a:grpSpLocks/>
        </xdr:cNvGrpSpPr>
      </xdr:nvGrpSpPr>
      <xdr:grpSpPr>
        <a:xfrm>
          <a:off x="4505325" y="7305675"/>
          <a:ext cx="3419475" cy="2219325"/>
          <a:chOff x="640" y="526"/>
          <a:chExt cx="334" cy="193"/>
        </a:xfrm>
        <a:solidFill>
          <a:srgbClr val="FFFFFF"/>
        </a:solidFill>
      </xdr:grpSpPr>
      <xdr:grpSp>
        <xdr:nvGrpSpPr>
          <xdr:cNvPr id="2" name="Group 18"/>
          <xdr:cNvGrpSpPr>
            <a:grpSpLocks/>
          </xdr:cNvGrpSpPr>
        </xdr:nvGrpSpPr>
        <xdr:grpSpPr>
          <a:xfrm>
            <a:off x="640" y="526"/>
            <a:ext cx="252" cy="91"/>
            <a:chOff x="613" y="559"/>
            <a:chExt cx="252" cy="91"/>
          </a:xfrm>
          <a:solidFill>
            <a:srgbClr val="FFFFFF"/>
          </a:solidFill>
        </xdr:grpSpPr>
        <xdr:sp>
          <xdr:nvSpPr>
            <xdr:cNvPr id="3" name="Rectangle 19"/>
            <xdr:cNvSpPr>
              <a:spLocks/>
            </xdr:cNvSpPr>
          </xdr:nvSpPr>
          <xdr:spPr>
            <a:xfrm>
              <a:off x="613" y="559"/>
              <a:ext cx="252" cy="9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Text Box 20"/>
            <xdr:cNvSpPr txBox="1">
              <a:spLocks noChangeArrowheads="1"/>
            </xdr:cNvSpPr>
          </xdr:nvSpPr>
          <xdr:spPr>
            <a:xfrm>
              <a:off x="614" y="576"/>
              <a:ext cx="119" cy="5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K (mm/u) = </a:t>
              </a:r>
            </a:p>
          </xdr:txBody>
        </xdr:sp>
        <xdr:sp>
          <xdr:nvSpPr>
            <xdr:cNvPr id="5" name="Text Box 21"/>
            <xdr:cNvSpPr txBox="1">
              <a:spLocks noChangeArrowheads="1"/>
            </xdr:cNvSpPr>
          </xdr:nvSpPr>
          <xdr:spPr>
            <a:xfrm>
              <a:off x="729" y="566"/>
              <a:ext cx="119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1 000.V</a:t>
              </a:r>
            </a:p>
          </xdr:txBody>
        </xdr:sp>
        <xdr:sp>
          <xdr:nvSpPr>
            <xdr:cNvPr id="6" name="Line 22"/>
            <xdr:cNvSpPr>
              <a:spLocks/>
            </xdr:cNvSpPr>
          </xdr:nvSpPr>
          <xdr:spPr>
            <a:xfrm>
              <a:off x="732" y="605"/>
              <a:ext cx="12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Text Box 23"/>
            <xdr:cNvSpPr txBox="1">
              <a:spLocks noChangeArrowheads="1"/>
            </xdr:cNvSpPr>
          </xdr:nvSpPr>
          <xdr:spPr>
            <a:xfrm>
              <a:off x="733" y="607"/>
              <a:ext cx="11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400" b="1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  <a:r>
                <a:rPr lang="en-US" cap="none" sz="14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.t</a:t>
              </a:r>
            </a:p>
          </xdr:txBody>
        </xdr:sp>
      </xdr:grpSp>
      <xdr:sp>
        <xdr:nvSpPr>
          <xdr:cNvPr id="8" name="Text Box 24"/>
          <xdr:cNvSpPr txBox="1">
            <a:spLocks noChangeArrowheads="1"/>
          </xdr:cNvSpPr>
        </xdr:nvSpPr>
        <xdr:spPr>
          <a:xfrm>
            <a:off x="641" y="629"/>
            <a:ext cx="33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K is de doorlatendheid van de bodem (mm/u)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V is het volume water dat wordt toegevoegd om een constant volume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in de holte te verzekeren (m3)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Si: Infiltratieoppervlakte van de holte (bodem en zijkanten) (m²)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t: Testduur (u)
</a:t>
            </a:r>
          </a:p>
        </xdr:txBody>
      </xdr:sp>
    </xdr:grpSp>
    <xdr:clientData/>
  </xdr:twoCellAnchor>
  <xdr:twoCellAnchor>
    <xdr:from>
      <xdr:col>5</xdr:col>
      <xdr:colOff>619125</xdr:colOff>
      <xdr:row>19</xdr:row>
      <xdr:rowOff>209550</xdr:rowOff>
    </xdr:from>
    <xdr:to>
      <xdr:col>7</xdr:col>
      <xdr:colOff>990600</xdr:colOff>
      <xdr:row>34</xdr:row>
      <xdr:rowOff>9525</xdr:rowOff>
    </xdr:to>
    <xdr:grpSp>
      <xdr:nvGrpSpPr>
        <xdr:cNvPr id="9" name="Group 2"/>
        <xdr:cNvGrpSpPr>
          <a:grpSpLocks/>
        </xdr:cNvGrpSpPr>
      </xdr:nvGrpSpPr>
      <xdr:grpSpPr>
        <a:xfrm>
          <a:off x="5114925" y="3838575"/>
          <a:ext cx="2324100" cy="2876550"/>
          <a:chOff x="682" y="102"/>
          <a:chExt cx="217" cy="243"/>
        </a:xfrm>
        <a:solidFill>
          <a:srgbClr val="FFFFFF"/>
        </a:solidFill>
      </xdr:grpSpPr>
      <xdr:sp>
        <xdr:nvSpPr>
          <xdr:cNvPr id="10" name="AutoShape 3"/>
          <xdr:cNvSpPr>
            <a:spLocks/>
          </xdr:cNvSpPr>
        </xdr:nvSpPr>
        <xdr:spPr>
          <a:xfrm>
            <a:off x="742" y="102"/>
            <a:ext cx="83" cy="1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4"/>
          <xdr:cNvSpPr>
            <a:spLocks/>
          </xdr:cNvSpPr>
        </xdr:nvSpPr>
        <xdr:spPr>
          <a:xfrm>
            <a:off x="742" y="184"/>
            <a:ext cx="83" cy="110"/>
          </a:xfrm>
          <a:prstGeom prst="can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 flipH="1">
            <a:off x="850" y="199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"/>
          <xdr:cNvSpPr>
            <a:spLocks/>
          </xdr:cNvSpPr>
        </xdr:nvSpPr>
        <xdr:spPr>
          <a:xfrm>
            <a:off x="743" y="313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7"/>
          <xdr:cNvSpPr>
            <a:spLocks/>
          </xdr:cNvSpPr>
        </xdr:nvSpPr>
        <xdr:spPr>
          <a:xfrm>
            <a:off x="726" y="119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8"/>
          <xdr:cNvSpPr txBox="1">
            <a:spLocks noChangeArrowheads="1"/>
          </xdr:cNvSpPr>
        </xdr:nvSpPr>
        <xdr:spPr>
          <a:xfrm>
            <a:off x="682" y="187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74" y="318"/>
            <a:ext cx="2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7" name="Text Box 10"/>
          <xdr:cNvSpPr txBox="1">
            <a:spLocks noChangeArrowheads="1"/>
          </xdr:cNvSpPr>
        </xdr:nvSpPr>
        <xdr:spPr>
          <a:xfrm>
            <a:off x="873" y="224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8" name="AutoShape 11"/>
          <xdr:cNvSpPr>
            <a:spLocks/>
          </xdr:cNvSpPr>
        </xdr:nvSpPr>
        <xdr:spPr>
          <a:xfrm flipH="1" flipV="1">
            <a:off x="776" y="179"/>
            <a:ext cx="19" cy="1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2"/>
          <xdr:cNvSpPr>
            <a:spLocks/>
          </xdr:cNvSpPr>
        </xdr:nvSpPr>
        <xdr:spPr>
          <a:xfrm>
            <a:off x="776" y="198"/>
            <a:ext cx="1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50</xdr:row>
      <xdr:rowOff>95250</xdr:rowOff>
    </xdr:from>
    <xdr:to>
      <xdr:col>6</xdr:col>
      <xdr:colOff>133350</xdr:colOff>
      <xdr:row>70</xdr:row>
      <xdr:rowOff>95250</xdr:rowOff>
    </xdr:to>
    <xdr:graphicFrame>
      <xdr:nvGraphicFramePr>
        <xdr:cNvPr id="20" name="Graphique 1"/>
        <xdr:cNvGraphicFramePr/>
      </xdr:nvGraphicFramePr>
      <xdr:xfrm>
        <a:off x="28575" y="9963150"/>
        <a:ext cx="5629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21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22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25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26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29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30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4</xdr:col>
      <xdr:colOff>295275</xdr:colOff>
      <xdr:row>59</xdr:row>
      <xdr:rowOff>142875</xdr:rowOff>
    </xdr:from>
    <xdr:to>
      <xdr:col>5</xdr:col>
      <xdr:colOff>533400</xdr:colOff>
      <xdr:row>62</xdr:row>
      <xdr:rowOff>85725</xdr:rowOff>
    </xdr:to>
    <xdr:grpSp>
      <xdr:nvGrpSpPr>
        <xdr:cNvPr id="33" name="Group 13"/>
        <xdr:cNvGrpSpPr>
          <a:grpSpLocks/>
        </xdr:cNvGrpSpPr>
      </xdr:nvGrpSpPr>
      <xdr:grpSpPr>
        <a:xfrm>
          <a:off x="3695700" y="11468100"/>
          <a:ext cx="1333500" cy="428625"/>
          <a:chOff x="330" y="526"/>
          <a:chExt cx="140" cy="45"/>
        </a:xfrm>
        <a:solidFill>
          <a:srgbClr val="FFFFFF"/>
        </a:solidFill>
      </xdr:grpSpPr>
      <xdr:sp>
        <xdr:nvSpPr>
          <xdr:cNvPr id="34" name="Line 14"/>
          <xdr:cNvSpPr>
            <a:spLocks/>
          </xdr:cNvSpPr>
        </xdr:nvSpPr>
        <xdr:spPr>
          <a:xfrm>
            <a:off x="330" y="571"/>
            <a:ext cx="13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rc 15"/>
          <xdr:cNvSpPr>
            <a:spLocks/>
          </xdr:cNvSpPr>
        </xdr:nvSpPr>
        <xdr:spPr>
          <a:xfrm rot="1188509">
            <a:off x="410" y="526"/>
            <a:ext cx="35" cy="4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6"/>
          <xdr:cNvSpPr txBox="1">
            <a:spLocks noChangeArrowheads="1"/>
          </xdr:cNvSpPr>
        </xdr:nvSpPr>
        <xdr:spPr>
          <a:xfrm>
            <a:off x="444" y="526"/>
            <a:ext cx="2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="55" zoomScaleSheetLayoutView="55" zoomScalePageLayoutView="0" workbookViewId="0" topLeftCell="A1">
      <selection activeCell="H57" sqref="H57"/>
    </sheetView>
  </sheetViews>
  <sheetFormatPr defaultColWidth="11.421875" defaultRowHeight="12.75"/>
  <cols>
    <col min="1" max="1" width="14.140625" style="1" customWidth="1"/>
    <col min="2" max="2" width="13.28125" style="1" customWidth="1"/>
    <col min="3" max="3" width="13.7109375" style="1" customWidth="1"/>
    <col min="4" max="4" width="9.8515625" style="1" customWidth="1"/>
    <col min="5" max="5" width="16.421875" style="2" bestFit="1" customWidth="1"/>
    <col min="6" max="6" width="15.421875" style="2" bestFit="1" customWidth="1"/>
    <col min="7" max="7" width="13.8515625" style="2" bestFit="1" customWidth="1"/>
    <col min="8" max="8" width="28.57421875" style="2" bestFit="1" customWidth="1"/>
    <col min="9" max="9" width="15.00390625" style="2" bestFit="1" customWidth="1"/>
    <col min="10" max="10" width="12.421875" style="2" bestFit="1" customWidth="1"/>
    <col min="11" max="11" width="13.00390625" style="2" bestFit="1" customWidth="1"/>
    <col min="12" max="12" width="10.7109375" style="1" customWidth="1"/>
    <col min="13" max="16384" width="11.421875" style="1" customWidth="1"/>
  </cols>
  <sheetData>
    <row r="1" spans="1:8" ht="12.75" customHeight="1">
      <c r="A1" s="55" t="s">
        <v>13</v>
      </c>
      <c r="B1" s="55"/>
      <c r="C1" s="55"/>
      <c r="D1" s="55"/>
      <c r="E1" s="55"/>
      <c r="F1" s="55"/>
      <c r="G1" s="55"/>
      <c r="H1" s="56"/>
    </row>
    <row r="2" spans="1:11" ht="32.25" customHeight="1">
      <c r="A2" s="55"/>
      <c r="B2" s="55"/>
      <c r="C2" s="55"/>
      <c r="D2" s="55"/>
      <c r="E2" s="55"/>
      <c r="F2" s="55"/>
      <c r="G2" s="55"/>
      <c r="H2" s="56"/>
      <c r="I2" s="42"/>
      <c r="J2" s="42"/>
      <c r="K2" s="42"/>
    </row>
    <row r="3" spans="1:8" ht="12.75" customHeight="1">
      <c r="A3" s="55"/>
      <c r="B3" s="55"/>
      <c r="C3" s="55"/>
      <c r="D3" s="55"/>
      <c r="E3" s="55"/>
      <c r="F3" s="55"/>
      <c r="G3" s="55"/>
      <c r="H3" s="56"/>
    </row>
    <row r="5" ht="12.75">
      <c r="F5" s="39" t="s">
        <v>14</v>
      </c>
    </row>
    <row r="7" ht="13.5" thickBot="1"/>
    <row r="8" spans="1:8" ht="15">
      <c r="A8" s="3"/>
      <c r="B8" s="4" t="s">
        <v>15</v>
      </c>
      <c r="C8" s="41" t="s">
        <v>12</v>
      </c>
      <c r="D8" s="4"/>
      <c r="E8" s="5"/>
      <c r="F8" s="4" t="s">
        <v>16</v>
      </c>
      <c r="G8" s="41" t="s">
        <v>12</v>
      </c>
      <c r="H8" s="6"/>
    </row>
    <row r="9" spans="1:8" ht="15">
      <c r="A9" s="7"/>
      <c r="B9" s="20"/>
      <c r="C9" s="19"/>
      <c r="D9" s="20"/>
      <c r="F9" s="20"/>
      <c r="G9" s="20"/>
      <c r="H9" s="8"/>
    </row>
    <row r="10" spans="1:8" ht="15">
      <c r="A10" s="7"/>
      <c r="B10" s="20" t="s">
        <v>17</v>
      </c>
      <c r="C10" s="43" t="s">
        <v>12</v>
      </c>
      <c r="D10" s="20"/>
      <c r="F10" s="20" t="s">
        <v>18</v>
      </c>
      <c r="G10" s="36" t="s">
        <v>12</v>
      </c>
      <c r="H10" s="8"/>
    </row>
    <row r="11" spans="1:8" ht="15">
      <c r="A11" s="7"/>
      <c r="B11" s="20"/>
      <c r="C11" s="20"/>
      <c r="D11" s="20"/>
      <c r="F11" s="20"/>
      <c r="G11" s="20"/>
      <c r="H11" s="8"/>
    </row>
    <row r="12" spans="1:8" ht="15.75" thickBot="1">
      <c r="A12" s="9"/>
      <c r="B12" s="10" t="s">
        <v>19</v>
      </c>
      <c r="C12" s="40" t="s">
        <v>12</v>
      </c>
      <c r="D12" s="10"/>
      <c r="E12" s="11"/>
      <c r="F12" s="28" t="s">
        <v>20</v>
      </c>
      <c r="G12" s="40" t="s">
        <v>12</v>
      </c>
      <c r="H12" s="12"/>
    </row>
    <row r="16" ht="13.5" thickBot="1"/>
    <row r="17" spans="1:5" ht="19.5" thickBot="1">
      <c r="A17" s="13" t="s">
        <v>4</v>
      </c>
      <c r="B17" s="14" t="s">
        <v>21</v>
      </c>
      <c r="C17" s="14" t="s">
        <v>10</v>
      </c>
      <c r="D17" s="15" t="s">
        <v>22</v>
      </c>
      <c r="E17" s="16" t="s">
        <v>23</v>
      </c>
    </row>
    <row r="18" spans="1:5" ht="16.5" thickBot="1">
      <c r="A18" s="32">
        <v>150</v>
      </c>
      <c r="B18" s="33">
        <v>600</v>
      </c>
      <c r="C18" s="33">
        <v>150</v>
      </c>
      <c r="D18" s="44">
        <f>PI()*(A18/2)^2+2*PI()*(A18/2)*C18</f>
        <v>88357.29338221294</v>
      </c>
      <c r="E18" s="34" t="s">
        <v>11</v>
      </c>
    </row>
    <row r="20" ht="27.75" customHeight="1" thickBot="1"/>
    <row r="21" spans="1:5" ht="16.5" thickBot="1">
      <c r="A21" s="13" t="s">
        <v>1</v>
      </c>
      <c r="B21" s="14" t="s">
        <v>24</v>
      </c>
      <c r="C21" s="14" t="s">
        <v>0</v>
      </c>
      <c r="D21" s="14" t="s">
        <v>25</v>
      </c>
      <c r="E21" s="16" t="s">
        <v>2</v>
      </c>
    </row>
    <row r="22" spans="1:10" ht="15">
      <c r="A22" s="35">
        <v>0</v>
      </c>
      <c r="B22" s="36">
        <v>1180</v>
      </c>
      <c r="C22" s="17" t="s">
        <v>3</v>
      </c>
      <c r="D22" s="17" t="s">
        <v>3</v>
      </c>
      <c r="E22" s="18" t="s">
        <v>3</v>
      </c>
      <c r="J22" s="19"/>
    </row>
    <row r="23" spans="1:10" ht="15">
      <c r="A23" s="37">
        <v>1</v>
      </c>
      <c r="B23" s="38">
        <v>1173</v>
      </c>
      <c r="C23" s="31">
        <f aca="true" t="shared" si="0" ref="C23:C32">($B$22-B23)*$C$37</f>
        <v>10.976</v>
      </c>
      <c r="D23" s="31">
        <f>(6*(10^4)*C23)/($D$18*A23)</f>
        <v>7.453374529607011</v>
      </c>
      <c r="E23" s="30">
        <f>D23/(1000*3600)</f>
        <v>2.0703818137797253E-06</v>
      </c>
      <c r="J23" s="19"/>
    </row>
    <row r="24" spans="1:10" ht="15">
      <c r="A24" s="37">
        <v>2</v>
      </c>
      <c r="B24" s="38">
        <v>1166</v>
      </c>
      <c r="C24" s="31">
        <f t="shared" si="0"/>
        <v>21.952</v>
      </c>
      <c r="D24" s="31">
        <f aca="true" t="shared" si="1" ref="D24:D29">(6*(10^4)*C24)/($D$18*A24)</f>
        <v>7.453374529607011</v>
      </c>
      <c r="E24" s="30">
        <f>D24*(10^-3)/3600</f>
        <v>2.0703818137797253E-06</v>
      </c>
      <c r="F24" s="19"/>
      <c r="G24" s="19"/>
      <c r="H24" s="19"/>
      <c r="I24" s="19"/>
      <c r="J24" s="19"/>
    </row>
    <row r="25" spans="1:10" ht="15">
      <c r="A25" s="37">
        <v>3</v>
      </c>
      <c r="B25" s="38">
        <v>1160</v>
      </c>
      <c r="C25" s="31">
        <f t="shared" si="0"/>
        <v>31.36</v>
      </c>
      <c r="D25" s="31">
        <f t="shared" si="1"/>
        <v>7.098451932959057</v>
      </c>
      <c r="E25" s="30">
        <f aca="true" t="shared" si="2" ref="E25:E32">D25*(10^-3)/3600</f>
        <v>1.9717922035997384E-06</v>
      </c>
      <c r="J25" s="19"/>
    </row>
    <row r="26" spans="1:10" ht="15">
      <c r="A26" s="37">
        <v>4</v>
      </c>
      <c r="B26" s="38">
        <v>1153</v>
      </c>
      <c r="C26" s="31">
        <f t="shared" si="0"/>
        <v>42.336</v>
      </c>
      <c r="D26" s="31">
        <f t="shared" si="1"/>
        <v>7.1871825821210455</v>
      </c>
      <c r="E26" s="30">
        <f t="shared" si="2"/>
        <v>1.996439606144735E-06</v>
      </c>
      <c r="J26" s="19"/>
    </row>
    <row r="27" spans="1:10" ht="15">
      <c r="A27" s="37">
        <v>5</v>
      </c>
      <c r="B27" s="38">
        <v>1146</v>
      </c>
      <c r="C27" s="31">
        <f t="shared" si="0"/>
        <v>53.312000000000005</v>
      </c>
      <c r="D27" s="31">
        <f t="shared" si="1"/>
        <v>7.24042097161824</v>
      </c>
      <c r="E27" s="30">
        <f t="shared" si="2"/>
        <v>2.0112280476717337E-06</v>
      </c>
      <c r="J27" s="19"/>
    </row>
    <row r="28" spans="1:10" ht="15">
      <c r="A28" s="37">
        <v>10</v>
      </c>
      <c r="B28" s="38">
        <v>1111</v>
      </c>
      <c r="C28" s="31">
        <f t="shared" si="0"/>
        <v>108.19200000000001</v>
      </c>
      <c r="D28" s="31">
        <f t="shared" si="1"/>
        <v>7.346897750612625</v>
      </c>
      <c r="E28" s="30">
        <f t="shared" si="2"/>
        <v>2.0408049307257293E-06</v>
      </c>
      <c r="J28" s="19"/>
    </row>
    <row r="29" spans="1:10" ht="15">
      <c r="A29" s="37">
        <v>15</v>
      </c>
      <c r="B29" s="38">
        <v>1076</v>
      </c>
      <c r="C29" s="31">
        <f t="shared" si="0"/>
        <v>163.072</v>
      </c>
      <c r="D29" s="31">
        <f t="shared" si="1"/>
        <v>7.38239001027742</v>
      </c>
      <c r="E29" s="30">
        <f t="shared" si="2"/>
        <v>2.050663891743728E-06</v>
      </c>
      <c r="J29" s="19"/>
    </row>
    <row r="30" spans="1:10" ht="15">
      <c r="A30" s="37">
        <v>20</v>
      </c>
      <c r="B30" s="38">
        <v>1041</v>
      </c>
      <c r="C30" s="31">
        <f t="shared" si="0"/>
        <v>217.952</v>
      </c>
      <c r="D30" s="31">
        <f>(6*(10^4)*C30)/($D$18*A30)</f>
        <v>7.400136140109818</v>
      </c>
      <c r="E30" s="30">
        <f t="shared" si="2"/>
        <v>2.055593372252727E-06</v>
      </c>
      <c r="J30" s="19"/>
    </row>
    <row r="31" spans="1:10" ht="15">
      <c r="A31" s="37">
        <v>25</v>
      </c>
      <c r="B31" s="38">
        <v>1006</v>
      </c>
      <c r="C31" s="31">
        <f t="shared" si="0"/>
        <v>272.832</v>
      </c>
      <c r="D31" s="31">
        <f>(6*(10^4)*C31)/($D$18*A31)</f>
        <v>7.410783818009255</v>
      </c>
      <c r="E31" s="30">
        <f t="shared" si="2"/>
        <v>2.0585510605581265E-06</v>
      </c>
      <c r="J31" s="19"/>
    </row>
    <row r="32" spans="1:10" ht="15.75" thickBot="1">
      <c r="A32" s="37">
        <v>30</v>
      </c>
      <c r="B32" s="38">
        <v>970</v>
      </c>
      <c r="C32" s="31">
        <f t="shared" si="0"/>
        <v>329.28000000000003</v>
      </c>
      <c r="D32" s="31">
        <f>(6*(10^4)*C32)/($D$18*A32)</f>
        <v>7.453374529607011</v>
      </c>
      <c r="E32" s="30">
        <f t="shared" si="2"/>
        <v>2.0703818137797253E-06</v>
      </c>
      <c r="J32" s="19"/>
    </row>
    <row r="33" spans="1:10" ht="16.5" thickBot="1">
      <c r="A33" s="45"/>
      <c r="B33" s="46"/>
      <c r="C33" s="47" t="s">
        <v>26</v>
      </c>
      <c r="D33" s="48">
        <f>AVERAGE(D23:D32)</f>
        <v>7.3426386794528495</v>
      </c>
      <c r="E33" s="49">
        <f>AVERAGE(E23:E32)</f>
        <v>2.039621855403569E-06</v>
      </c>
      <c r="J33" s="19"/>
    </row>
    <row r="34" spans="4:10" ht="15.75" thickBot="1">
      <c r="D34" s="20"/>
      <c r="J34" s="19"/>
    </row>
    <row r="35" spans="1:10" ht="16.5" thickBot="1">
      <c r="A35" s="57" t="s">
        <v>27</v>
      </c>
      <c r="B35" s="58"/>
      <c r="C35" s="65"/>
      <c r="D35" s="65"/>
      <c r="E35" s="66"/>
      <c r="J35" s="19"/>
    </row>
    <row r="36" spans="4:10" ht="15">
      <c r="D36" s="20"/>
      <c r="J36" s="19"/>
    </row>
    <row r="37" spans="2:10" ht="15">
      <c r="B37" s="29" t="s">
        <v>28</v>
      </c>
      <c r="C37">
        <v>1.568</v>
      </c>
      <c r="D37" s="20" t="s">
        <v>6</v>
      </c>
      <c r="J37" s="19"/>
    </row>
    <row r="38" spans="4:10" ht="15.75">
      <c r="D38" s="20"/>
      <c r="E38" s="19"/>
      <c r="F38" s="19"/>
      <c r="G38" s="50"/>
      <c r="H38" s="51"/>
      <c r="I38" s="52"/>
      <c r="J38" s="21"/>
    </row>
    <row r="39" spans="5:10" ht="15">
      <c r="E39" s="19"/>
      <c r="F39" s="19"/>
      <c r="G39" s="19"/>
      <c r="H39" s="19"/>
      <c r="I39" s="19"/>
      <c r="J39" s="19"/>
    </row>
    <row r="40" spans="1:10" ht="19.5">
      <c r="A40" s="20"/>
      <c r="B40" s="20"/>
      <c r="C40" s="20"/>
      <c r="D40" s="20"/>
      <c r="E40" s="22"/>
      <c r="F40" s="19"/>
      <c r="G40" s="23"/>
      <c r="H40" s="24"/>
      <c r="I40" s="19"/>
      <c r="J40" s="19"/>
    </row>
    <row r="41" spans="3:10" ht="15">
      <c r="C41" s="20"/>
      <c r="D41" s="20"/>
      <c r="E41" s="69"/>
      <c r="F41" s="69"/>
      <c r="G41" s="69"/>
      <c r="H41" s="69"/>
      <c r="I41" s="69"/>
      <c r="J41" s="19"/>
    </row>
    <row r="42" spans="1:10" ht="15">
      <c r="A42" s="20"/>
      <c r="B42" s="20"/>
      <c r="C42" s="20"/>
      <c r="D42" s="20"/>
      <c r="E42" s="69"/>
      <c r="F42" s="69"/>
      <c r="G42" s="69"/>
      <c r="H42" s="69"/>
      <c r="I42" s="69"/>
      <c r="J42" s="19"/>
    </row>
    <row r="43" ht="12.75"/>
    <row r="44" ht="13.5" thickBot="1"/>
    <row r="45" spans="1:3" ht="18">
      <c r="A45" s="59" t="s">
        <v>29</v>
      </c>
      <c r="B45" s="60"/>
      <c r="C45" s="61"/>
    </row>
    <row r="46" spans="1:3" ht="18.75" thickBot="1">
      <c r="A46" s="62"/>
      <c r="B46" s="63"/>
      <c r="C46" s="64"/>
    </row>
    <row r="47" spans="1:2" ht="13.5" thickBot="1">
      <c r="A47" s="2"/>
      <c r="B47" s="2"/>
    </row>
    <row r="48" spans="1:3" ht="16.5" thickBot="1">
      <c r="A48" s="25" t="s">
        <v>5</v>
      </c>
      <c r="B48" s="26" t="s">
        <v>25</v>
      </c>
      <c r="C48" s="27" t="s">
        <v>2</v>
      </c>
    </row>
    <row r="49" spans="1:3" ht="16.5" thickBot="1">
      <c r="A49" s="53">
        <v>10.92</v>
      </c>
      <c r="B49" s="48">
        <f>(A49*6*10^4)/$D$18</f>
        <v>7.415347108537587</v>
      </c>
      <c r="C49" s="49">
        <f>B49/(1000*3600)</f>
        <v>2.0598186412604405E-06</v>
      </c>
    </row>
    <row r="51" spans="10:11" ht="12.75">
      <c r="J51" s="1"/>
      <c r="K51" s="1"/>
    </row>
    <row r="52" spans="10:11" ht="12.75">
      <c r="J52" s="1"/>
      <c r="K52" s="1"/>
    </row>
    <row r="56" ht="12.75">
      <c r="H56" s="54"/>
    </row>
    <row r="57" ht="12.75">
      <c r="H57" s="54"/>
    </row>
    <row r="58" ht="12.75">
      <c r="H58" s="54"/>
    </row>
    <row r="59" ht="12.75">
      <c r="H59" s="54"/>
    </row>
    <row r="60" ht="12.75">
      <c r="H60" s="54"/>
    </row>
    <row r="61" ht="12.75">
      <c r="H61" s="54"/>
    </row>
    <row r="62" spans="8:17" ht="12.75">
      <c r="H62" s="54"/>
      <c r="N62" s="67"/>
      <c r="O62" s="67"/>
      <c r="P62" s="67"/>
      <c r="Q62" s="67"/>
    </row>
    <row r="63" ht="12.75">
      <c r="H63" s="54"/>
    </row>
    <row r="64" spans="8:16" ht="12.75">
      <c r="H64" s="54"/>
      <c r="N64" s="68"/>
      <c r="O64" s="68"/>
      <c r="P64" s="68"/>
    </row>
    <row r="65" ht="12.75">
      <c r="H65" s="54"/>
    </row>
    <row r="66" ht="12.75">
      <c r="H66" s="54"/>
    </row>
    <row r="67" spans="8:11" ht="12.75">
      <c r="H67" s="54"/>
      <c r="J67" s="1"/>
      <c r="K67" s="1"/>
    </row>
    <row r="68" spans="8:11" ht="12.75">
      <c r="H68" s="54"/>
      <c r="J68" s="1"/>
      <c r="K68" s="1"/>
    </row>
    <row r="69" ht="12.75">
      <c r="H69" s="54"/>
    </row>
    <row r="70" ht="12.75">
      <c r="H70" s="54"/>
    </row>
  </sheetData>
  <sheetProtection/>
  <mergeCells count="8">
    <mergeCell ref="A1:H3"/>
    <mergeCell ref="A35:B35"/>
    <mergeCell ref="A45:C46"/>
    <mergeCell ref="C35:E35"/>
    <mergeCell ref="N62:Q62"/>
    <mergeCell ref="N64:P64"/>
    <mergeCell ref="E41:I41"/>
    <mergeCell ref="E42:I42"/>
  </mergeCells>
  <printOptions/>
  <pageMargins left="0.99" right="0.55" top="0.81" bottom="0.984251968503937" header="0.5118110236220472" footer="0.5118110236220472"/>
  <pageSetup horizontalDpi="600" verticalDpi="600" orientation="portrait" paperSize="9" scale="65" r:id="rId2"/>
  <headerFooter alignWithMargins="0">
    <oddFooter>&amp;RE178 - Version 0 - 11/09/09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="55" zoomScaleSheetLayoutView="55" zoomScalePageLayoutView="0" workbookViewId="0" topLeftCell="A1">
      <selection activeCell="E43" sqref="E43"/>
    </sheetView>
  </sheetViews>
  <sheetFormatPr defaultColWidth="11.421875" defaultRowHeight="12.75"/>
  <cols>
    <col min="1" max="1" width="14.140625" style="1" customWidth="1"/>
    <col min="2" max="2" width="13.28125" style="1" customWidth="1"/>
    <col min="3" max="3" width="13.7109375" style="1" customWidth="1"/>
    <col min="4" max="4" width="9.8515625" style="1" customWidth="1"/>
    <col min="5" max="5" width="16.421875" style="2" bestFit="1" customWidth="1"/>
    <col min="6" max="6" width="15.421875" style="2" bestFit="1" customWidth="1"/>
    <col min="7" max="7" width="13.8515625" style="2" bestFit="1" customWidth="1"/>
    <col min="8" max="8" width="28.57421875" style="2" bestFit="1" customWidth="1"/>
    <col min="9" max="9" width="15.00390625" style="2" bestFit="1" customWidth="1"/>
    <col min="10" max="10" width="12.421875" style="2" bestFit="1" customWidth="1"/>
    <col min="11" max="11" width="13.00390625" style="2" bestFit="1" customWidth="1"/>
    <col min="12" max="12" width="10.7109375" style="1" customWidth="1"/>
    <col min="13" max="16384" width="11.421875" style="1" customWidth="1"/>
  </cols>
  <sheetData>
    <row r="1" spans="1:8" ht="12.75" customHeight="1">
      <c r="A1" s="55" t="s">
        <v>13</v>
      </c>
      <c r="B1" s="55"/>
      <c r="C1" s="55"/>
      <c r="D1" s="55"/>
      <c r="E1" s="55"/>
      <c r="F1" s="55"/>
      <c r="G1" s="55"/>
      <c r="H1" s="56"/>
    </row>
    <row r="2" spans="1:11" ht="32.25" customHeight="1">
      <c r="A2" s="55"/>
      <c r="B2" s="55"/>
      <c r="C2" s="55"/>
      <c r="D2" s="55"/>
      <c r="E2" s="55"/>
      <c r="F2" s="55"/>
      <c r="G2" s="55"/>
      <c r="H2" s="56"/>
      <c r="I2" s="42"/>
      <c r="J2" s="42"/>
      <c r="K2" s="42"/>
    </row>
    <row r="3" spans="1:8" ht="12.75" customHeight="1">
      <c r="A3" s="55"/>
      <c r="B3" s="55"/>
      <c r="C3" s="55"/>
      <c r="D3" s="55"/>
      <c r="E3" s="55"/>
      <c r="F3" s="55"/>
      <c r="G3" s="55"/>
      <c r="H3" s="56"/>
    </row>
    <row r="5" ht="12.75">
      <c r="F5" s="39"/>
    </row>
    <row r="7" ht="13.5" thickBot="1"/>
    <row r="8" spans="1:8" ht="15">
      <c r="A8" s="3"/>
      <c r="B8" s="4" t="s">
        <v>15</v>
      </c>
      <c r="C8" s="41"/>
      <c r="D8" s="4"/>
      <c r="E8" s="5"/>
      <c r="F8" s="4" t="s">
        <v>16</v>
      </c>
      <c r="G8" s="41"/>
      <c r="H8" s="6"/>
    </row>
    <row r="9" spans="1:8" ht="15">
      <c r="A9" s="7"/>
      <c r="B9" s="20"/>
      <c r="C9" s="19"/>
      <c r="D9" s="20"/>
      <c r="F9" s="20"/>
      <c r="G9" s="20"/>
      <c r="H9" s="8"/>
    </row>
    <row r="10" spans="1:8" ht="15">
      <c r="A10" s="7"/>
      <c r="B10" s="20" t="s">
        <v>17</v>
      </c>
      <c r="C10" s="43"/>
      <c r="D10" s="20"/>
      <c r="F10" s="20" t="s">
        <v>18</v>
      </c>
      <c r="G10" s="36"/>
      <c r="H10" s="8"/>
    </row>
    <row r="11" spans="1:8" ht="15">
      <c r="A11" s="7"/>
      <c r="B11" s="20"/>
      <c r="C11" s="20"/>
      <c r="D11" s="20"/>
      <c r="F11" s="20"/>
      <c r="G11" s="20"/>
      <c r="H11" s="8"/>
    </row>
    <row r="12" spans="1:8" ht="15.75" thickBot="1">
      <c r="A12" s="9"/>
      <c r="B12" s="10" t="s">
        <v>19</v>
      </c>
      <c r="C12" s="40"/>
      <c r="D12" s="10"/>
      <c r="E12" s="11"/>
      <c r="F12" s="28" t="s">
        <v>20</v>
      </c>
      <c r="G12" s="40"/>
      <c r="H12" s="12"/>
    </row>
    <row r="16" ht="13.5" thickBot="1"/>
    <row r="17" spans="1:5" ht="19.5" thickBot="1">
      <c r="A17" s="13" t="s">
        <v>4</v>
      </c>
      <c r="B17" s="14" t="s">
        <v>21</v>
      </c>
      <c r="C17" s="14" t="s">
        <v>10</v>
      </c>
      <c r="D17" s="15" t="s">
        <v>22</v>
      </c>
      <c r="E17" s="16" t="s">
        <v>23</v>
      </c>
    </row>
    <row r="18" spans="1:5" ht="16.5" thickBot="1">
      <c r="A18" s="32"/>
      <c r="B18" s="33"/>
      <c r="C18" s="33"/>
      <c r="D18" s="44">
        <v>0</v>
      </c>
      <c r="E18" s="34" t="s">
        <v>7</v>
      </c>
    </row>
    <row r="20" ht="27.75" customHeight="1" thickBot="1"/>
    <row r="21" spans="1:5" ht="16.5" thickBot="1">
      <c r="A21" s="13" t="s">
        <v>1</v>
      </c>
      <c r="B21" s="14" t="s">
        <v>24</v>
      </c>
      <c r="C21" s="14" t="s">
        <v>0</v>
      </c>
      <c r="D21" s="14" t="s">
        <v>25</v>
      </c>
      <c r="E21" s="16" t="s">
        <v>2</v>
      </c>
    </row>
    <row r="22" spans="1:10" ht="15">
      <c r="A22" s="35">
        <v>0</v>
      </c>
      <c r="B22" s="36"/>
      <c r="C22" s="17" t="s">
        <v>3</v>
      </c>
      <c r="D22" s="17" t="s">
        <v>3</v>
      </c>
      <c r="E22" s="18" t="s">
        <v>3</v>
      </c>
      <c r="J22" s="19"/>
    </row>
    <row r="23" spans="1:10" ht="15">
      <c r="A23" s="37">
        <v>1</v>
      </c>
      <c r="B23" s="38"/>
      <c r="C23" s="31">
        <f aca="true" t="shared" si="0" ref="C23:C32">($B$22-B23)*$C$37</f>
        <v>0</v>
      </c>
      <c r="D23" s="31" t="e">
        <f>(6*(10^4)*C23)/($D$18*A23)</f>
        <v>#DIV/0!</v>
      </c>
      <c r="E23" s="30" t="e">
        <f>D23/(1000*3600)</f>
        <v>#DIV/0!</v>
      </c>
      <c r="J23" s="19"/>
    </row>
    <row r="24" spans="1:10" ht="15">
      <c r="A24" s="37">
        <v>2</v>
      </c>
      <c r="B24" s="38"/>
      <c r="C24" s="31">
        <f t="shared" si="0"/>
        <v>0</v>
      </c>
      <c r="D24" s="31" t="e">
        <f aca="true" t="shared" si="1" ref="D24:D29">(6*(10^4)*C24)/($D$18*A24)</f>
        <v>#DIV/0!</v>
      </c>
      <c r="E24" s="30" t="e">
        <f>D24*(10^-3)/3600</f>
        <v>#DIV/0!</v>
      </c>
      <c r="F24" s="19"/>
      <c r="G24" s="19"/>
      <c r="H24" s="19"/>
      <c r="I24" s="19"/>
      <c r="J24" s="19"/>
    </row>
    <row r="25" spans="1:10" ht="15">
      <c r="A25" s="37">
        <v>3</v>
      </c>
      <c r="B25" s="38"/>
      <c r="C25" s="31">
        <f t="shared" si="0"/>
        <v>0</v>
      </c>
      <c r="D25" s="31" t="e">
        <f t="shared" si="1"/>
        <v>#DIV/0!</v>
      </c>
      <c r="E25" s="30" t="e">
        <f aca="true" t="shared" si="2" ref="E25:E32">D25*(10^-3)/3600</f>
        <v>#DIV/0!</v>
      </c>
      <c r="J25" s="19"/>
    </row>
    <row r="26" spans="1:10" ht="15">
      <c r="A26" s="37">
        <v>4</v>
      </c>
      <c r="B26" s="38"/>
      <c r="C26" s="31">
        <f t="shared" si="0"/>
        <v>0</v>
      </c>
      <c r="D26" s="31" t="e">
        <f t="shared" si="1"/>
        <v>#DIV/0!</v>
      </c>
      <c r="E26" s="30" t="e">
        <f t="shared" si="2"/>
        <v>#DIV/0!</v>
      </c>
      <c r="J26" s="19"/>
    </row>
    <row r="27" spans="1:10" ht="15">
      <c r="A27" s="37">
        <v>5</v>
      </c>
      <c r="B27" s="38"/>
      <c r="C27" s="31">
        <f t="shared" si="0"/>
        <v>0</v>
      </c>
      <c r="D27" s="31" t="e">
        <f t="shared" si="1"/>
        <v>#DIV/0!</v>
      </c>
      <c r="E27" s="30" t="e">
        <f t="shared" si="2"/>
        <v>#DIV/0!</v>
      </c>
      <c r="J27" s="19"/>
    </row>
    <row r="28" spans="1:10" ht="15">
      <c r="A28" s="37">
        <v>10</v>
      </c>
      <c r="B28" s="38"/>
      <c r="C28" s="31">
        <f t="shared" si="0"/>
        <v>0</v>
      </c>
      <c r="D28" s="31" t="e">
        <f t="shared" si="1"/>
        <v>#DIV/0!</v>
      </c>
      <c r="E28" s="30" t="e">
        <f t="shared" si="2"/>
        <v>#DIV/0!</v>
      </c>
      <c r="J28" s="19"/>
    </row>
    <row r="29" spans="1:10" ht="15">
      <c r="A29" s="37">
        <v>15</v>
      </c>
      <c r="B29" s="38"/>
      <c r="C29" s="31">
        <f t="shared" si="0"/>
        <v>0</v>
      </c>
      <c r="D29" s="31" t="e">
        <f t="shared" si="1"/>
        <v>#DIV/0!</v>
      </c>
      <c r="E29" s="30" t="e">
        <f t="shared" si="2"/>
        <v>#DIV/0!</v>
      </c>
      <c r="J29" s="19"/>
    </row>
    <row r="30" spans="1:10" ht="15">
      <c r="A30" s="37">
        <v>20</v>
      </c>
      <c r="B30" s="38"/>
      <c r="C30" s="31">
        <f t="shared" si="0"/>
        <v>0</v>
      </c>
      <c r="D30" s="31" t="e">
        <f>(6*(10^4)*C30)/($D$18*A30)</f>
        <v>#DIV/0!</v>
      </c>
      <c r="E30" s="30" t="e">
        <f t="shared" si="2"/>
        <v>#DIV/0!</v>
      </c>
      <c r="J30" s="19"/>
    </row>
    <row r="31" spans="1:10" ht="15">
      <c r="A31" s="37">
        <v>25</v>
      </c>
      <c r="B31" s="38"/>
      <c r="C31" s="31">
        <f t="shared" si="0"/>
        <v>0</v>
      </c>
      <c r="D31" s="31" t="e">
        <f>(6*(10^4)*C31)/($D$18*A31)</f>
        <v>#DIV/0!</v>
      </c>
      <c r="E31" s="30" t="e">
        <f t="shared" si="2"/>
        <v>#DIV/0!</v>
      </c>
      <c r="J31" s="19"/>
    </row>
    <row r="32" spans="1:10" ht="15.75" thickBot="1">
      <c r="A32" s="37">
        <v>30</v>
      </c>
      <c r="B32" s="38"/>
      <c r="C32" s="31">
        <f t="shared" si="0"/>
        <v>0</v>
      </c>
      <c r="D32" s="31" t="e">
        <f>(6*(10^4)*C32)/($D$18*A32)</f>
        <v>#DIV/0!</v>
      </c>
      <c r="E32" s="30" t="e">
        <f t="shared" si="2"/>
        <v>#DIV/0!</v>
      </c>
      <c r="J32" s="19"/>
    </row>
    <row r="33" spans="1:10" ht="16.5" thickBot="1">
      <c r="A33" s="45"/>
      <c r="B33" s="46"/>
      <c r="C33" s="47" t="s">
        <v>26</v>
      </c>
      <c r="D33" s="48" t="e">
        <f>AVERAGE(D23:D32)</f>
        <v>#DIV/0!</v>
      </c>
      <c r="E33" s="49" t="e">
        <f>AVERAGE(E23:E32)</f>
        <v>#DIV/0!</v>
      </c>
      <c r="J33" s="19"/>
    </row>
    <row r="34" spans="4:10" ht="15.75" thickBot="1">
      <c r="D34" s="20"/>
      <c r="J34" s="19"/>
    </row>
    <row r="35" spans="1:10" ht="16.5" thickBot="1">
      <c r="A35" s="57" t="s">
        <v>27</v>
      </c>
      <c r="B35" s="58"/>
      <c r="C35" s="65"/>
      <c r="D35" s="65"/>
      <c r="E35" s="66"/>
      <c r="J35" s="19"/>
    </row>
    <row r="36" spans="4:10" ht="15">
      <c r="D36" s="20"/>
      <c r="J36" s="19"/>
    </row>
    <row r="37" spans="2:10" ht="15">
      <c r="B37" s="29" t="s">
        <v>28</v>
      </c>
      <c r="C37">
        <v>1.568</v>
      </c>
      <c r="D37" s="20" t="s">
        <v>6</v>
      </c>
      <c r="J37" s="19"/>
    </row>
    <row r="38" spans="4:10" ht="15.75">
      <c r="D38" s="20"/>
      <c r="E38" s="19"/>
      <c r="F38" s="19"/>
      <c r="G38" s="50"/>
      <c r="H38" s="51"/>
      <c r="I38" s="52"/>
      <c r="J38" s="21"/>
    </row>
    <row r="39" spans="5:10" ht="15">
      <c r="E39" s="19"/>
      <c r="F39" s="19"/>
      <c r="G39" s="19"/>
      <c r="H39" s="19"/>
      <c r="I39" s="19"/>
      <c r="J39" s="19"/>
    </row>
    <row r="40" spans="1:10" ht="19.5">
      <c r="A40" s="20"/>
      <c r="B40" s="20"/>
      <c r="C40" s="20"/>
      <c r="D40" s="20"/>
      <c r="E40" s="22"/>
      <c r="F40" s="19"/>
      <c r="G40" s="23"/>
      <c r="H40" s="24"/>
      <c r="I40" s="19"/>
      <c r="J40" s="19"/>
    </row>
    <row r="41" spans="3:10" ht="15">
      <c r="C41" s="20"/>
      <c r="D41" s="20"/>
      <c r="E41" s="69"/>
      <c r="F41" s="69"/>
      <c r="G41" s="69"/>
      <c r="H41" s="69"/>
      <c r="I41" s="69"/>
      <c r="J41" s="19"/>
    </row>
    <row r="42" spans="1:10" ht="15">
      <c r="A42" s="20"/>
      <c r="B42" s="20"/>
      <c r="C42" s="20"/>
      <c r="D42" s="20"/>
      <c r="E42" s="69"/>
      <c r="F42" s="69"/>
      <c r="G42" s="69"/>
      <c r="H42" s="69"/>
      <c r="I42" s="69"/>
      <c r="J42" s="19"/>
    </row>
    <row r="43" ht="12.75"/>
    <row r="44" ht="13.5" thickBot="1"/>
    <row r="45" spans="1:3" ht="18">
      <c r="A45" s="59" t="s">
        <v>29</v>
      </c>
      <c r="B45" s="60"/>
      <c r="C45" s="61"/>
    </row>
    <row r="46" spans="1:3" ht="18.75" thickBot="1">
      <c r="A46" s="62"/>
      <c r="B46" s="63"/>
      <c r="C46" s="64"/>
    </row>
    <row r="47" spans="1:2" ht="13.5" thickBot="1">
      <c r="A47" s="2"/>
      <c r="B47" s="2"/>
    </row>
    <row r="48" spans="1:3" ht="16.5" thickBot="1">
      <c r="A48" s="25" t="s">
        <v>5</v>
      </c>
      <c r="B48" s="26" t="s">
        <v>25</v>
      </c>
      <c r="C48" s="27" t="s">
        <v>2</v>
      </c>
    </row>
    <row r="49" spans="1:3" ht="16.5" thickBot="1">
      <c r="A49" s="53"/>
      <c r="B49" s="48" t="e">
        <f>(A49*6*10^4)/$D$18</f>
        <v>#DIV/0!</v>
      </c>
      <c r="C49" s="49" t="e">
        <f>B49/(1000*3600)</f>
        <v>#DIV/0!</v>
      </c>
    </row>
    <row r="51" spans="10:11" ht="12.75">
      <c r="J51" s="1"/>
      <c r="K51" s="1"/>
    </row>
    <row r="52" spans="10:11" ht="12.75">
      <c r="J52" s="1"/>
      <c r="K52" s="1"/>
    </row>
    <row r="56" ht="12.75">
      <c r="H56" s="54"/>
    </row>
    <row r="57" ht="12.75">
      <c r="H57" s="54"/>
    </row>
    <row r="58" ht="12.75">
      <c r="H58" s="54"/>
    </row>
    <row r="59" ht="12.75">
      <c r="H59" s="54"/>
    </row>
    <row r="60" ht="12.75">
      <c r="H60" s="54"/>
    </row>
    <row r="61" ht="12.75">
      <c r="H61" s="54"/>
    </row>
    <row r="62" spans="8:17" ht="12.75">
      <c r="H62" s="54"/>
      <c r="N62" s="67"/>
      <c r="O62" s="67"/>
      <c r="P62" s="67"/>
      <c r="Q62" s="67"/>
    </row>
    <row r="63" ht="12.75">
      <c r="H63" s="54"/>
    </row>
    <row r="64" spans="8:16" ht="12.75">
      <c r="H64" s="54"/>
      <c r="N64" s="68"/>
      <c r="O64" s="68"/>
      <c r="P64" s="68"/>
    </row>
    <row r="65" ht="12.75">
      <c r="H65" s="54"/>
    </row>
    <row r="66" ht="12.75">
      <c r="H66" s="54"/>
    </row>
    <row r="67" spans="8:11" ht="12.75">
      <c r="H67" s="54"/>
      <c r="J67" s="1"/>
      <c r="K67" s="1"/>
    </row>
    <row r="68" spans="8:11" ht="12.75">
      <c r="H68" s="54"/>
      <c r="J68" s="1"/>
      <c r="K68" s="1"/>
    </row>
    <row r="69" ht="12.75">
      <c r="H69" s="54"/>
    </row>
    <row r="70" ht="12.75">
      <c r="H70" s="54"/>
    </row>
  </sheetData>
  <sheetProtection/>
  <mergeCells count="8">
    <mergeCell ref="N62:Q62"/>
    <mergeCell ref="N64:P64"/>
    <mergeCell ref="A1:H3"/>
    <mergeCell ref="A35:B35"/>
    <mergeCell ref="C35:E35"/>
    <mergeCell ref="E41:I41"/>
    <mergeCell ref="E42:I42"/>
    <mergeCell ref="A45:C46"/>
  </mergeCells>
  <printOptions/>
  <pageMargins left="0.99" right="0.55" top="0.81" bottom="0.984251968503937" header="0.5118110236220472" footer="0.5118110236220472"/>
  <pageSetup horizontalDpi="600" verticalDpi="600" orientation="portrait" paperSize="9" scale="65" r:id="rId2"/>
  <headerFooter alignWithMargins="0">
    <oddFooter>&amp;RE178 - Version 0 - 11/09/09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="55" zoomScaleSheetLayoutView="55" zoomScalePageLayoutView="0" workbookViewId="0" topLeftCell="A1">
      <selection activeCell="E47" sqref="E47"/>
    </sheetView>
  </sheetViews>
  <sheetFormatPr defaultColWidth="11.421875" defaultRowHeight="12.75"/>
  <cols>
    <col min="1" max="1" width="14.140625" style="1" customWidth="1"/>
    <col min="2" max="2" width="13.28125" style="1" customWidth="1"/>
    <col min="3" max="3" width="13.7109375" style="1" customWidth="1"/>
    <col min="4" max="4" width="9.8515625" style="1" customWidth="1"/>
    <col min="5" max="5" width="16.421875" style="2" bestFit="1" customWidth="1"/>
    <col min="6" max="6" width="15.421875" style="2" bestFit="1" customWidth="1"/>
    <col min="7" max="7" width="13.8515625" style="2" bestFit="1" customWidth="1"/>
    <col min="8" max="8" width="28.57421875" style="2" bestFit="1" customWidth="1"/>
    <col min="9" max="9" width="15.00390625" style="2" bestFit="1" customWidth="1"/>
    <col min="10" max="10" width="12.421875" style="2" bestFit="1" customWidth="1"/>
    <col min="11" max="11" width="13.00390625" style="2" bestFit="1" customWidth="1"/>
    <col min="12" max="12" width="10.7109375" style="1" customWidth="1"/>
    <col min="13" max="16384" width="11.421875" style="1" customWidth="1"/>
  </cols>
  <sheetData>
    <row r="1" spans="1:8" ht="12.75" customHeight="1">
      <c r="A1" s="55" t="s">
        <v>13</v>
      </c>
      <c r="B1" s="55"/>
      <c r="C1" s="55"/>
      <c r="D1" s="55"/>
      <c r="E1" s="55"/>
      <c r="F1" s="55"/>
      <c r="G1" s="55"/>
      <c r="H1" s="56"/>
    </row>
    <row r="2" spans="1:11" ht="32.25" customHeight="1">
      <c r="A2" s="55"/>
      <c r="B2" s="55"/>
      <c r="C2" s="55"/>
      <c r="D2" s="55"/>
      <c r="E2" s="55"/>
      <c r="F2" s="55"/>
      <c r="G2" s="55"/>
      <c r="H2" s="56"/>
      <c r="I2" s="42"/>
      <c r="J2" s="42"/>
      <c r="K2" s="42"/>
    </row>
    <row r="3" spans="1:8" ht="12.75" customHeight="1">
      <c r="A3" s="55"/>
      <c r="B3" s="55"/>
      <c r="C3" s="55"/>
      <c r="D3" s="55"/>
      <c r="E3" s="55"/>
      <c r="F3" s="55"/>
      <c r="G3" s="55"/>
      <c r="H3" s="56"/>
    </row>
    <row r="5" ht="12.75">
      <c r="F5" s="39"/>
    </row>
    <row r="7" ht="13.5" thickBot="1"/>
    <row r="8" spans="1:8" ht="15">
      <c r="A8" s="3"/>
      <c r="B8" s="4" t="s">
        <v>15</v>
      </c>
      <c r="C8" s="41"/>
      <c r="D8" s="4"/>
      <c r="E8" s="5"/>
      <c r="F8" s="4" t="s">
        <v>16</v>
      </c>
      <c r="G8" s="41"/>
      <c r="H8" s="6"/>
    </row>
    <row r="9" spans="1:8" ht="15">
      <c r="A9" s="7"/>
      <c r="B9" s="20"/>
      <c r="C9" s="19"/>
      <c r="D9" s="20"/>
      <c r="F9" s="20"/>
      <c r="G9" s="20"/>
      <c r="H9" s="8"/>
    </row>
    <row r="10" spans="1:8" ht="15">
      <c r="A10" s="7"/>
      <c r="B10" s="20" t="s">
        <v>17</v>
      </c>
      <c r="C10" s="43"/>
      <c r="D10" s="20"/>
      <c r="F10" s="20" t="s">
        <v>18</v>
      </c>
      <c r="G10" s="36"/>
      <c r="H10" s="8"/>
    </row>
    <row r="11" spans="1:8" ht="15">
      <c r="A11" s="7"/>
      <c r="B11" s="20"/>
      <c r="C11" s="20"/>
      <c r="D11" s="20"/>
      <c r="F11" s="20"/>
      <c r="G11" s="20"/>
      <c r="H11" s="8"/>
    </row>
    <row r="12" spans="1:8" ht="15.75" thickBot="1">
      <c r="A12" s="9"/>
      <c r="B12" s="10" t="s">
        <v>19</v>
      </c>
      <c r="C12" s="40"/>
      <c r="D12" s="10"/>
      <c r="E12" s="11"/>
      <c r="F12" s="28" t="s">
        <v>20</v>
      </c>
      <c r="G12" s="40"/>
      <c r="H12" s="12"/>
    </row>
    <row r="16" ht="13.5" thickBot="1"/>
    <row r="17" spans="1:5" ht="19.5" thickBot="1">
      <c r="A17" s="13" t="s">
        <v>4</v>
      </c>
      <c r="B17" s="14" t="s">
        <v>21</v>
      </c>
      <c r="C17" s="14" t="s">
        <v>10</v>
      </c>
      <c r="D17" s="15" t="s">
        <v>22</v>
      </c>
      <c r="E17" s="16" t="s">
        <v>23</v>
      </c>
    </row>
    <row r="18" spans="1:5" ht="16.5" thickBot="1">
      <c r="A18" s="32"/>
      <c r="B18" s="33"/>
      <c r="C18" s="33"/>
      <c r="D18" s="44">
        <v>0</v>
      </c>
      <c r="E18" s="34" t="s">
        <v>8</v>
      </c>
    </row>
    <row r="20" ht="27.75" customHeight="1" thickBot="1"/>
    <row r="21" spans="1:5" ht="16.5" thickBot="1">
      <c r="A21" s="13" t="s">
        <v>1</v>
      </c>
      <c r="B21" s="14" t="s">
        <v>24</v>
      </c>
      <c r="C21" s="14" t="s">
        <v>0</v>
      </c>
      <c r="D21" s="14" t="s">
        <v>25</v>
      </c>
      <c r="E21" s="16" t="s">
        <v>2</v>
      </c>
    </row>
    <row r="22" spans="1:10" ht="15">
      <c r="A22" s="35">
        <v>0</v>
      </c>
      <c r="B22" s="36"/>
      <c r="C22" s="17" t="s">
        <v>3</v>
      </c>
      <c r="D22" s="17" t="s">
        <v>3</v>
      </c>
      <c r="E22" s="18" t="s">
        <v>3</v>
      </c>
      <c r="J22" s="19"/>
    </row>
    <row r="23" spans="1:10" ht="15">
      <c r="A23" s="37">
        <v>1</v>
      </c>
      <c r="B23" s="38"/>
      <c r="C23" s="31">
        <f aca="true" t="shared" si="0" ref="C23:C32">($B$22-B23)*$C$37</f>
        <v>0</v>
      </c>
      <c r="D23" s="31" t="e">
        <f>(6*(10^4)*C23)/($D$18*A23)</f>
        <v>#DIV/0!</v>
      </c>
      <c r="E23" s="30" t="e">
        <f>D23/(1000*3600)</f>
        <v>#DIV/0!</v>
      </c>
      <c r="J23" s="19"/>
    </row>
    <row r="24" spans="1:10" ht="15">
      <c r="A24" s="37">
        <v>2</v>
      </c>
      <c r="B24" s="38"/>
      <c r="C24" s="31">
        <f t="shared" si="0"/>
        <v>0</v>
      </c>
      <c r="D24" s="31" t="e">
        <f aca="true" t="shared" si="1" ref="D24:D29">(6*(10^4)*C24)/($D$18*A24)</f>
        <v>#DIV/0!</v>
      </c>
      <c r="E24" s="30" t="e">
        <f>D24*(10^-3)/3600</f>
        <v>#DIV/0!</v>
      </c>
      <c r="F24" s="19"/>
      <c r="G24" s="19"/>
      <c r="H24" s="19"/>
      <c r="I24" s="19"/>
      <c r="J24" s="19"/>
    </row>
    <row r="25" spans="1:10" ht="15">
      <c r="A25" s="37">
        <v>3</v>
      </c>
      <c r="B25" s="38"/>
      <c r="C25" s="31">
        <f t="shared" si="0"/>
        <v>0</v>
      </c>
      <c r="D25" s="31" t="e">
        <f t="shared" si="1"/>
        <v>#DIV/0!</v>
      </c>
      <c r="E25" s="30" t="e">
        <f aca="true" t="shared" si="2" ref="E25:E32">D25*(10^-3)/3600</f>
        <v>#DIV/0!</v>
      </c>
      <c r="J25" s="19"/>
    </row>
    <row r="26" spans="1:10" ht="15">
      <c r="A26" s="37">
        <v>4</v>
      </c>
      <c r="B26" s="38"/>
      <c r="C26" s="31">
        <f t="shared" si="0"/>
        <v>0</v>
      </c>
      <c r="D26" s="31" t="e">
        <f t="shared" si="1"/>
        <v>#DIV/0!</v>
      </c>
      <c r="E26" s="30" t="e">
        <f t="shared" si="2"/>
        <v>#DIV/0!</v>
      </c>
      <c r="J26" s="19"/>
    </row>
    <row r="27" spans="1:10" ht="15">
      <c r="A27" s="37">
        <v>5</v>
      </c>
      <c r="B27" s="38"/>
      <c r="C27" s="31">
        <f t="shared" si="0"/>
        <v>0</v>
      </c>
      <c r="D27" s="31" t="e">
        <f t="shared" si="1"/>
        <v>#DIV/0!</v>
      </c>
      <c r="E27" s="30" t="e">
        <f t="shared" si="2"/>
        <v>#DIV/0!</v>
      </c>
      <c r="J27" s="19"/>
    </row>
    <row r="28" spans="1:10" ht="15">
      <c r="A28" s="37">
        <v>10</v>
      </c>
      <c r="B28" s="38"/>
      <c r="C28" s="31">
        <f t="shared" si="0"/>
        <v>0</v>
      </c>
      <c r="D28" s="31" t="e">
        <f t="shared" si="1"/>
        <v>#DIV/0!</v>
      </c>
      <c r="E28" s="30" t="e">
        <f t="shared" si="2"/>
        <v>#DIV/0!</v>
      </c>
      <c r="J28" s="19"/>
    </row>
    <row r="29" spans="1:10" ht="15">
      <c r="A29" s="37">
        <v>15</v>
      </c>
      <c r="B29" s="38"/>
      <c r="C29" s="31">
        <f t="shared" si="0"/>
        <v>0</v>
      </c>
      <c r="D29" s="31" t="e">
        <f t="shared" si="1"/>
        <v>#DIV/0!</v>
      </c>
      <c r="E29" s="30" t="e">
        <f t="shared" si="2"/>
        <v>#DIV/0!</v>
      </c>
      <c r="J29" s="19"/>
    </row>
    <row r="30" spans="1:10" ht="15">
      <c r="A30" s="37">
        <v>20</v>
      </c>
      <c r="B30" s="38"/>
      <c r="C30" s="31">
        <f t="shared" si="0"/>
        <v>0</v>
      </c>
      <c r="D30" s="31" t="e">
        <f>(6*(10^4)*C30)/($D$18*A30)</f>
        <v>#DIV/0!</v>
      </c>
      <c r="E30" s="30" t="e">
        <f t="shared" si="2"/>
        <v>#DIV/0!</v>
      </c>
      <c r="J30" s="19"/>
    </row>
    <row r="31" spans="1:10" ht="15">
      <c r="A31" s="37">
        <v>25</v>
      </c>
      <c r="B31" s="38"/>
      <c r="C31" s="31">
        <f t="shared" si="0"/>
        <v>0</v>
      </c>
      <c r="D31" s="31" t="e">
        <f>(6*(10^4)*C31)/($D$18*A31)</f>
        <v>#DIV/0!</v>
      </c>
      <c r="E31" s="30" t="e">
        <f t="shared" si="2"/>
        <v>#DIV/0!</v>
      </c>
      <c r="J31" s="19"/>
    </row>
    <row r="32" spans="1:10" ht="15.75" thickBot="1">
      <c r="A32" s="37">
        <v>30</v>
      </c>
      <c r="B32" s="38"/>
      <c r="C32" s="31">
        <f t="shared" si="0"/>
        <v>0</v>
      </c>
      <c r="D32" s="31" t="e">
        <f>(6*(10^4)*C32)/($D$18*A32)</f>
        <v>#DIV/0!</v>
      </c>
      <c r="E32" s="30" t="e">
        <f t="shared" si="2"/>
        <v>#DIV/0!</v>
      </c>
      <c r="J32" s="19"/>
    </row>
    <row r="33" spans="1:10" ht="16.5" thickBot="1">
      <c r="A33" s="45"/>
      <c r="B33" s="46"/>
      <c r="C33" s="47" t="s">
        <v>26</v>
      </c>
      <c r="D33" s="48" t="e">
        <f>AVERAGE(D23:D32)</f>
        <v>#DIV/0!</v>
      </c>
      <c r="E33" s="49" t="e">
        <f>AVERAGE(E23:E32)</f>
        <v>#DIV/0!</v>
      </c>
      <c r="J33" s="19"/>
    </row>
    <row r="34" spans="4:10" ht="15.75" thickBot="1">
      <c r="D34" s="20"/>
      <c r="J34" s="19"/>
    </row>
    <row r="35" spans="1:10" ht="16.5" thickBot="1">
      <c r="A35" s="57" t="s">
        <v>27</v>
      </c>
      <c r="B35" s="58"/>
      <c r="C35" s="65"/>
      <c r="D35" s="65"/>
      <c r="E35" s="66"/>
      <c r="J35" s="19"/>
    </row>
    <row r="36" spans="4:10" ht="15">
      <c r="D36" s="20"/>
      <c r="J36" s="19"/>
    </row>
    <row r="37" spans="2:10" ht="15">
      <c r="B37" s="29" t="s">
        <v>28</v>
      </c>
      <c r="C37">
        <v>1.568</v>
      </c>
      <c r="D37" s="20" t="s">
        <v>6</v>
      </c>
      <c r="J37" s="19"/>
    </row>
    <row r="38" spans="4:10" ht="15.75">
      <c r="D38" s="20"/>
      <c r="E38" s="19"/>
      <c r="F38" s="19"/>
      <c r="G38" s="50"/>
      <c r="H38" s="51"/>
      <c r="I38" s="52"/>
      <c r="J38" s="21"/>
    </row>
    <row r="39" spans="5:10" ht="15">
      <c r="E39" s="19"/>
      <c r="F39" s="19"/>
      <c r="G39" s="19"/>
      <c r="H39" s="19"/>
      <c r="I39" s="19"/>
      <c r="J39" s="19"/>
    </row>
    <row r="40" spans="1:10" ht="19.5">
      <c r="A40" s="20"/>
      <c r="B40" s="20"/>
      <c r="C40" s="20"/>
      <c r="D40" s="20"/>
      <c r="E40" s="22"/>
      <c r="F40" s="19"/>
      <c r="G40" s="23"/>
      <c r="H40" s="24"/>
      <c r="I40" s="19"/>
      <c r="J40" s="19"/>
    </row>
    <row r="41" spans="3:10" ht="15">
      <c r="C41" s="20"/>
      <c r="D41" s="20"/>
      <c r="E41" s="69"/>
      <c r="F41" s="69"/>
      <c r="G41" s="69"/>
      <c r="H41" s="69"/>
      <c r="I41" s="69"/>
      <c r="J41" s="19"/>
    </row>
    <row r="42" spans="1:10" ht="15">
      <c r="A42" s="20"/>
      <c r="B42" s="20"/>
      <c r="C42" s="20"/>
      <c r="D42" s="20"/>
      <c r="E42" s="69"/>
      <c r="F42" s="69"/>
      <c r="G42" s="69"/>
      <c r="H42" s="69"/>
      <c r="I42" s="69"/>
      <c r="J42" s="19"/>
    </row>
    <row r="43" ht="12.75"/>
    <row r="44" ht="13.5" thickBot="1"/>
    <row r="45" spans="1:3" ht="18">
      <c r="A45" s="59" t="s">
        <v>29</v>
      </c>
      <c r="B45" s="60"/>
      <c r="C45" s="61"/>
    </row>
    <row r="46" spans="1:3" ht="18.75" thickBot="1">
      <c r="A46" s="62"/>
      <c r="B46" s="63"/>
      <c r="C46" s="64"/>
    </row>
    <row r="47" spans="1:2" ht="13.5" thickBot="1">
      <c r="A47" s="2"/>
      <c r="B47" s="2"/>
    </row>
    <row r="48" spans="1:3" ht="16.5" thickBot="1">
      <c r="A48" s="25" t="s">
        <v>5</v>
      </c>
      <c r="B48" s="26" t="s">
        <v>25</v>
      </c>
      <c r="C48" s="27" t="s">
        <v>2</v>
      </c>
    </row>
    <row r="49" spans="1:3" ht="16.5" thickBot="1">
      <c r="A49" s="53"/>
      <c r="B49" s="48" t="e">
        <f>(A49*6*10^4)/$D$18</f>
        <v>#DIV/0!</v>
      </c>
      <c r="C49" s="49" t="e">
        <f>B49/(1000*3600)</f>
        <v>#DIV/0!</v>
      </c>
    </row>
    <row r="51" spans="10:11" ht="12.75">
      <c r="J51" s="1"/>
      <c r="K51" s="1"/>
    </row>
    <row r="52" spans="10:11" ht="12.75">
      <c r="J52" s="1"/>
      <c r="K52" s="1"/>
    </row>
    <row r="56" ht="12.75">
      <c r="H56" s="54"/>
    </row>
    <row r="57" ht="12.75">
      <c r="H57" s="54"/>
    </row>
    <row r="58" ht="12.75">
      <c r="H58" s="54"/>
    </row>
    <row r="59" ht="12.75">
      <c r="H59" s="54"/>
    </row>
    <row r="60" ht="12.75">
      <c r="H60" s="54"/>
    </row>
    <row r="61" ht="12.75">
      <c r="H61" s="54"/>
    </row>
    <row r="62" spans="8:17" ht="12.75">
      <c r="H62" s="54"/>
      <c r="N62" s="67"/>
      <c r="O62" s="67"/>
      <c r="P62" s="67"/>
      <c r="Q62" s="67"/>
    </row>
    <row r="63" ht="12.75">
      <c r="H63" s="54"/>
    </row>
    <row r="64" spans="8:16" ht="12.75">
      <c r="H64" s="54"/>
      <c r="N64" s="68"/>
      <c r="O64" s="68"/>
      <c r="P64" s="68"/>
    </row>
    <row r="65" ht="12.75">
      <c r="H65" s="54"/>
    </row>
    <row r="66" ht="12.75">
      <c r="H66" s="54"/>
    </row>
    <row r="67" spans="8:11" ht="12.75">
      <c r="H67" s="54"/>
      <c r="J67" s="1"/>
      <c r="K67" s="1"/>
    </row>
    <row r="68" spans="8:11" ht="12.75">
      <c r="H68" s="54"/>
      <c r="J68" s="1"/>
      <c r="K68" s="1"/>
    </row>
    <row r="69" ht="12.75">
      <c r="H69" s="54"/>
    </row>
    <row r="70" ht="12.75">
      <c r="H70" s="54"/>
    </row>
  </sheetData>
  <sheetProtection/>
  <mergeCells count="8">
    <mergeCell ref="N62:Q62"/>
    <mergeCell ref="N64:P64"/>
    <mergeCell ref="A1:H3"/>
    <mergeCell ref="A35:B35"/>
    <mergeCell ref="C35:E35"/>
    <mergeCell ref="E41:I41"/>
    <mergeCell ref="E42:I42"/>
    <mergeCell ref="A45:C46"/>
  </mergeCells>
  <printOptions/>
  <pageMargins left="0.99" right="0.55" top="0.81" bottom="0.984251968503937" header="0.5118110236220472" footer="0.5118110236220472"/>
  <pageSetup horizontalDpi="600" verticalDpi="600" orientation="portrait" paperSize="9" scale="65" r:id="rId2"/>
  <headerFooter alignWithMargins="0">
    <oddFooter>&amp;RE178 - Version 0 - 11/09/09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="55" zoomScaleSheetLayoutView="55" zoomScalePageLayoutView="0" workbookViewId="0" topLeftCell="A1">
      <selection activeCell="F16" sqref="F16"/>
    </sheetView>
  </sheetViews>
  <sheetFormatPr defaultColWidth="11.421875" defaultRowHeight="12.75"/>
  <cols>
    <col min="1" max="1" width="14.140625" style="1" customWidth="1"/>
    <col min="2" max="2" width="13.28125" style="1" customWidth="1"/>
    <col min="3" max="3" width="13.7109375" style="1" customWidth="1"/>
    <col min="4" max="4" width="9.8515625" style="1" customWidth="1"/>
    <col min="5" max="5" width="16.421875" style="2" bestFit="1" customWidth="1"/>
    <col min="6" max="6" width="15.421875" style="2" bestFit="1" customWidth="1"/>
    <col min="7" max="7" width="13.8515625" style="2" bestFit="1" customWidth="1"/>
    <col min="8" max="8" width="28.57421875" style="2" bestFit="1" customWidth="1"/>
    <col min="9" max="9" width="15.00390625" style="2" bestFit="1" customWidth="1"/>
    <col min="10" max="10" width="12.421875" style="2" bestFit="1" customWidth="1"/>
    <col min="11" max="11" width="13.00390625" style="2" bestFit="1" customWidth="1"/>
    <col min="12" max="12" width="10.7109375" style="1" customWidth="1"/>
    <col min="13" max="16384" width="11.421875" style="1" customWidth="1"/>
  </cols>
  <sheetData>
    <row r="1" spans="1:8" ht="12.75" customHeight="1">
      <c r="A1" s="55" t="s">
        <v>13</v>
      </c>
      <c r="B1" s="55"/>
      <c r="C1" s="55"/>
      <c r="D1" s="55"/>
      <c r="E1" s="55"/>
      <c r="F1" s="55"/>
      <c r="G1" s="55"/>
      <c r="H1" s="56"/>
    </row>
    <row r="2" spans="1:11" ht="32.25" customHeight="1">
      <c r="A2" s="55"/>
      <c r="B2" s="55"/>
      <c r="C2" s="55"/>
      <c r="D2" s="55"/>
      <c r="E2" s="55"/>
      <c r="F2" s="55"/>
      <c r="G2" s="55"/>
      <c r="H2" s="56"/>
      <c r="I2" s="42"/>
      <c r="J2" s="42"/>
      <c r="K2" s="42"/>
    </row>
    <row r="3" spans="1:8" ht="12.75" customHeight="1">
      <c r="A3" s="55"/>
      <c r="B3" s="55"/>
      <c r="C3" s="55"/>
      <c r="D3" s="55"/>
      <c r="E3" s="55"/>
      <c r="F3" s="55"/>
      <c r="G3" s="55"/>
      <c r="H3" s="56"/>
    </row>
    <row r="5" ht="12.75">
      <c r="F5" s="39"/>
    </row>
    <row r="7" ht="13.5" thickBot="1"/>
    <row r="8" spans="1:8" ht="15">
      <c r="A8" s="3"/>
      <c r="B8" s="4" t="s">
        <v>15</v>
      </c>
      <c r="C8" s="41"/>
      <c r="D8" s="4"/>
      <c r="E8" s="5"/>
      <c r="F8" s="4" t="s">
        <v>16</v>
      </c>
      <c r="G8" s="41"/>
      <c r="H8" s="6"/>
    </row>
    <row r="9" spans="1:8" ht="15">
      <c r="A9" s="7"/>
      <c r="B9" s="20"/>
      <c r="C9" s="19"/>
      <c r="D9" s="20"/>
      <c r="F9" s="20"/>
      <c r="G9" s="20"/>
      <c r="H9" s="8"/>
    </row>
    <row r="10" spans="1:8" ht="15">
      <c r="A10" s="7"/>
      <c r="B10" s="20" t="s">
        <v>17</v>
      </c>
      <c r="C10" s="43"/>
      <c r="D10" s="20"/>
      <c r="F10" s="20" t="s">
        <v>18</v>
      </c>
      <c r="G10" s="36"/>
      <c r="H10" s="8"/>
    </row>
    <row r="11" spans="1:8" ht="15">
      <c r="A11" s="7"/>
      <c r="B11" s="20"/>
      <c r="C11" s="20"/>
      <c r="D11" s="20"/>
      <c r="F11" s="20"/>
      <c r="G11" s="20"/>
      <c r="H11" s="8"/>
    </row>
    <row r="12" spans="1:8" ht="15.75" thickBot="1">
      <c r="A12" s="9"/>
      <c r="B12" s="10" t="s">
        <v>19</v>
      </c>
      <c r="C12" s="40"/>
      <c r="D12" s="10"/>
      <c r="E12" s="11"/>
      <c r="F12" s="28" t="s">
        <v>20</v>
      </c>
      <c r="G12" s="40"/>
      <c r="H12" s="12"/>
    </row>
    <row r="16" ht="13.5" thickBot="1"/>
    <row r="17" spans="1:5" ht="19.5" thickBot="1">
      <c r="A17" s="13" t="s">
        <v>4</v>
      </c>
      <c r="B17" s="14" t="s">
        <v>21</v>
      </c>
      <c r="C17" s="14" t="s">
        <v>10</v>
      </c>
      <c r="D17" s="15" t="s">
        <v>22</v>
      </c>
      <c r="E17" s="16" t="s">
        <v>23</v>
      </c>
    </row>
    <row r="18" spans="1:5" ht="16.5" thickBot="1">
      <c r="A18" s="32"/>
      <c r="B18" s="33"/>
      <c r="C18" s="33"/>
      <c r="D18" s="44">
        <v>0</v>
      </c>
      <c r="E18" s="34" t="s">
        <v>9</v>
      </c>
    </row>
    <row r="20" ht="27.75" customHeight="1" thickBot="1"/>
    <row r="21" spans="1:5" ht="16.5" thickBot="1">
      <c r="A21" s="13" t="s">
        <v>1</v>
      </c>
      <c r="B21" s="14" t="s">
        <v>24</v>
      </c>
      <c r="C21" s="14" t="s">
        <v>0</v>
      </c>
      <c r="D21" s="14" t="s">
        <v>25</v>
      </c>
      <c r="E21" s="16" t="s">
        <v>2</v>
      </c>
    </row>
    <row r="22" spans="1:10" ht="15">
      <c r="A22" s="35">
        <v>0</v>
      </c>
      <c r="B22" s="36"/>
      <c r="C22" s="17" t="s">
        <v>3</v>
      </c>
      <c r="D22" s="17" t="s">
        <v>3</v>
      </c>
      <c r="E22" s="18" t="s">
        <v>3</v>
      </c>
      <c r="J22" s="19"/>
    </row>
    <row r="23" spans="1:10" ht="15">
      <c r="A23" s="37">
        <v>1</v>
      </c>
      <c r="B23" s="38"/>
      <c r="C23" s="31">
        <f aca="true" t="shared" si="0" ref="C23:C32">($B$22-B23)*$C$37</f>
        <v>0</v>
      </c>
      <c r="D23" s="31" t="e">
        <f>(6*(10^4)*C23)/($D$18*A23)</f>
        <v>#DIV/0!</v>
      </c>
      <c r="E23" s="30" t="e">
        <f>D23/(1000*3600)</f>
        <v>#DIV/0!</v>
      </c>
      <c r="J23" s="19"/>
    </row>
    <row r="24" spans="1:10" ht="15">
      <c r="A24" s="37">
        <v>2</v>
      </c>
      <c r="B24" s="38"/>
      <c r="C24" s="31">
        <f t="shared" si="0"/>
        <v>0</v>
      </c>
      <c r="D24" s="31" t="e">
        <f aca="true" t="shared" si="1" ref="D24:D29">(6*(10^4)*C24)/($D$18*A24)</f>
        <v>#DIV/0!</v>
      </c>
      <c r="E24" s="30" t="e">
        <f>D24*(10^-3)/3600</f>
        <v>#DIV/0!</v>
      </c>
      <c r="F24" s="19"/>
      <c r="G24" s="19"/>
      <c r="H24" s="19"/>
      <c r="I24" s="19"/>
      <c r="J24" s="19"/>
    </row>
    <row r="25" spans="1:10" ht="15">
      <c r="A25" s="37">
        <v>3</v>
      </c>
      <c r="B25" s="38"/>
      <c r="C25" s="31">
        <f t="shared" si="0"/>
        <v>0</v>
      </c>
      <c r="D25" s="31" t="e">
        <f t="shared" si="1"/>
        <v>#DIV/0!</v>
      </c>
      <c r="E25" s="30" t="e">
        <f aca="true" t="shared" si="2" ref="E25:E32">D25*(10^-3)/3600</f>
        <v>#DIV/0!</v>
      </c>
      <c r="J25" s="19"/>
    </row>
    <row r="26" spans="1:10" ht="15">
      <c r="A26" s="37">
        <v>4</v>
      </c>
      <c r="B26" s="38"/>
      <c r="C26" s="31">
        <f t="shared" si="0"/>
        <v>0</v>
      </c>
      <c r="D26" s="31" t="e">
        <f t="shared" si="1"/>
        <v>#DIV/0!</v>
      </c>
      <c r="E26" s="30" t="e">
        <f t="shared" si="2"/>
        <v>#DIV/0!</v>
      </c>
      <c r="J26" s="19"/>
    </row>
    <row r="27" spans="1:10" ht="15">
      <c r="A27" s="37">
        <v>5</v>
      </c>
      <c r="B27" s="38"/>
      <c r="C27" s="31">
        <f t="shared" si="0"/>
        <v>0</v>
      </c>
      <c r="D27" s="31" t="e">
        <f t="shared" si="1"/>
        <v>#DIV/0!</v>
      </c>
      <c r="E27" s="30" t="e">
        <f t="shared" si="2"/>
        <v>#DIV/0!</v>
      </c>
      <c r="J27" s="19"/>
    </row>
    <row r="28" spans="1:10" ht="15">
      <c r="A28" s="37">
        <v>10</v>
      </c>
      <c r="B28" s="38"/>
      <c r="C28" s="31">
        <f t="shared" si="0"/>
        <v>0</v>
      </c>
      <c r="D28" s="31" t="e">
        <f t="shared" si="1"/>
        <v>#DIV/0!</v>
      </c>
      <c r="E28" s="30" t="e">
        <f t="shared" si="2"/>
        <v>#DIV/0!</v>
      </c>
      <c r="J28" s="19"/>
    </row>
    <row r="29" spans="1:10" ht="15">
      <c r="A29" s="37">
        <v>15</v>
      </c>
      <c r="B29" s="38"/>
      <c r="C29" s="31">
        <f t="shared" si="0"/>
        <v>0</v>
      </c>
      <c r="D29" s="31" t="e">
        <f t="shared" si="1"/>
        <v>#DIV/0!</v>
      </c>
      <c r="E29" s="30" t="e">
        <f t="shared" si="2"/>
        <v>#DIV/0!</v>
      </c>
      <c r="J29" s="19"/>
    </row>
    <row r="30" spans="1:10" ht="15">
      <c r="A30" s="37">
        <v>20</v>
      </c>
      <c r="B30" s="38"/>
      <c r="C30" s="31">
        <f t="shared" si="0"/>
        <v>0</v>
      </c>
      <c r="D30" s="31" t="e">
        <f>(6*(10^4)*C30)/($D$18*A30)</f>
        <v>#DIV/0!</v>
      </c>
      <c r="E30" s="30" t="e">
        <f t="shared" si="2"/>
        <v>#DIV/0!</v>
      </c>
      <c r="J30" s="19"/>
    </row>
    <row r="31" spans="1:10" ht="15">
      <c r="A31" s="37">
        <v>25</v>
      </c>
      <c r="B31" s="38"/>
      <c r="C31" s="31">
        <f t="shared" si="0"/>
        <v>0</v>
      </c>
      <c r="D31" s="31" t="e">
        <f>(6*(10^4)*C31)/($D$18*A31)</f>
        <v>#DIV/0!</v>
      </c>
      <c r="E31" s="30" t="e">
        <f t="shared" si="2"/>
        <v>#DIV/0!</v>
      </c>
      <c r="J31" s="19"/>
    </row>
    <row r="32" spans="1:10" ht="15.75" thickBot="1">
      <c r="A32" s="37">
        <v>30</v>
      </c>
      <c r="B32" s="38"/>
      <c r="C32" s="31">
        <f t="shared" si="0"/>
        <v>0</v>
      </c>
      <c r="D32" s="31" t="e">
        <f>(6*(10^4)*C32)/($D$18*A32)</f>
        <v>#DIV/0!</v>
      </c>
      <c r="E32" s="30" t="e">
        <f t="shared" si="2"/>
        <v>#DIV/0!</v>
      </c>
      <c r="J32" s="19"/>
    </row>
    <row r="33" spans="1:10" ht="16.5" thickBot="1">
      <c r="A33" s="45"/>
      <c r="B33" s="46"/>
      <c r="C33" s="47" t="s">
        <v>26</v>
      </c>
      <c r="D33" s="48" t="e">
        <f>AVERAGE(D23:D32)</f>
        <v>#DIV/0!</v>
      </c>
      <c r="E33" s="49" t="e">
        <f>AVERAGE(E23:E32)</f>
        <v>#DIV/0!</v>
      </c>
      <c r="J33" s="19"/>
    </row>
    <row r="34" spans="4:10" ht="15.75" thickBot="1">
      <c r="D34" s="20"/>
      <c r="J34" s="19"/>
    </row>
    <row r="35" spans="1:10" ht="16.5" thickBot="1">
      <c r="A35" s="57" t="s">
        <v>27</v>
      </c>
      <c r="B35" s="58"/>
      <c r="C35" s="65"/>
      <c r="D35" s="65"/>
      <c r="E35" s="66"/>
      <c r="J35" s="19"/>
    </row>
    <row r="36" spans="4:10" ht="15">
      <c r="D36" s="20"/>
      <c r="J36" s="19"/>
    </row>
    <row r="37" spans="2:10" ht="15">
      <c r="B37" s="29" t="s">
        <v>28</v>
      </c>
      <c r="C37">
        <v>1.568</v>
      </c>
      <c r="D37" s="20" t="s">
        <v>6</v>
      </c>
      <c r="J37" s="19"/>
    </row>
    <row r="38" spans="4:10" ht="15.75">
      <c r="D38" s="20"/>
      <c r="E38" s="19"/>
      <c r="F38" s="19"/>
      <c r="G38" s="50"/>
      <c r="H38" s="51"/>
      <c r="I38" s="52"/>
      <c r="J38" s="21"/>
    </row>
    <row r="39" spans="5:10" ht="15">
      <c r="E39" s="19"/>
      <c r="F39" s="19"/>
      <c r="G39" s="19"/>
      <c r="H39" s="19"/>
      <c r="I39" s="19"/>
      <c r="J39" s="19"/>
    </row>
    <row r="40" spans="1:10" ht="19.5">
      <c r="A40" s="20"/>
      <c r="B40" s="20"/>
      <c r="C40" s="20"/>
      <c r="D40" s="20"/>
      <c r="E40" s="22"/>
      <c r="F40" s="19"/>
      <c r="G40" s="23"/>
      <c r="H40" s="24"/>
      <c r="I40" s="19"/>
      <c r="J40" s="19"/>
    </row>
    <row r="41" spans="3:10" ht="15">
      <c r="C41" s="20"/>
      <c r="D41" s="20"/>
      <c r="E41" s="69"/>
      <c r="F41" s="69"/>
      <c r="G41" s="69"/>
      <c r="H41" s="69"/>
      <c r="I41" s="69"/>
      <c r="J41" s="19"/>
    </row>
    <row r="42" spans="1:10" ht="15">
      <c r="A42" s="20"/>
      <c r="B42" s="20"/>
      <c r="C42" s="20"/>
      <c r="D42" s="20"/>
      <c r="E42" s="69"/>
      <c r="F42" s="69"/>
      <c r="G42" s="69"/>
      <c r="H42" s="69"/>
      <c r="I42" s="69"/>
      <c r="J42" s="19"/>
    </row>
    <row r="43" ht="12.75"/>
    <row r="44" ht="13.5" thickBot="1"/>
    <row r="45" spans="1:3" ht="18">
      <c r="A45" s="59" t="s">
        <v>29</v>
      </c>
      <c r="B45" s="60"/>
      <c r="C45" s="61"/>
    </row>
    <row r="46" spans="1:3" ht="18.75" thickBot="1">
      <c r="A46" s="62"/>
      <c r="B46" s="63"/>
      <c r="C46" s="64"/>
    </row>
    <row r="47" spans="1:2" ht="13.5" thickBot="1">
      <c r="A47" s="2"/>
      <c r="B47" s="2"/>
    </row>
    <row r="48" spans="1:3" ht="16.5" thickBot="1">
      <c r="A48" s="25" t="s">
        <v>5</v>
      </c>
      <c r="B48" s="26" t="s">
        <v>25</v>
      </c>
      <c r="C48" s="27" t="s">
        <v>2</v>
      </c>
    </row>
    <row r="49" spans="1:3" ht="16.5" thickBot="1">
      <c r="A49" s="53"/>
      <c r="B49" s="48" t="e">
        <f>(A49*6*10^4)/$D$18</f>
        <v>#DIV/0!</v>
      </c>
      <c r="C49" s="49" t="e">
        <f>B49/(1000*3600)</f>
        <v>#DIV/0!</v>
      </c>
    </row>
    <row r="51" spans="10:11" ht="12.75">
      <c r="J51" s="1"/>
      <c r="K51" s="1"/>
    </row>
    <row r="52" spans="10:11" ht="12.75">
      <c r="J52" s="1"/>
      <c r="K52" s="1"/>
    </row>
    <row r="56" ht="12.75">
      <c r="H56" s="54"/>
    </row>
    <row r="57" ht="12.75">
      <c r="H57" s="54"/>
    </row>
    <row r="58" ht="12.75">
      <c r="H58" s="54"/>
    </row>
    <row r="59" ht="12.75">
      <c r="H59" s="54"/>
    </row>
    <row r="60" ht="12.75">
      <c r="H60" s="54"/>
    </row>
    <row r="61" ht="12.75">
      <c r="H61" s="54"/>
    </row>
    <row r="62" spans="8:17" ht="12.75">
      <c r="H62" s="54"/>
      <c r="N62" s="67"/>
      <c r="O62" s="67"/>
      <c r="P62" s="67"/>
      <c r="Q62" s="67"/>
    </row>
    <row r="63" ht="12.75">
      <c r="H63" s="54"/>
    </row>
    <row r="64" spans="8:16" ht="12.75">
      <c r="H64" s="54"/>
      <c r="N64" s="68"/>
      <c r="O64" s="68"/>
      <c r="P64" s="68"/>
    </row>
    <row r="65" ht="12.75">
      <c r="H65" s="54"/>
    </row>
    <row r="66" ht="12.75">
      <c r="H66" s="54"/>
    </row>
    <row r="67" spans="8:11" ht="12.75">
      <c r="H67" s="54"/>
      <c r="J67" s="1"/>
      <c r="K67" s="1"/>
    </row>
    <row r="68" spans="8:11" ht="12.75">
      <c r="H68" s="54"/>
      <c r="J68" s="1"/>
      <c r="K68" s="1"/>
    </row>
    <row r="69" ht="12.75">
      <c r="H69" s="54"/>
    </row>
    <row r="70" ht="12.75">
      <c r="H70" s="54"/>
    </row>
  </sheetData>
  <sheetProtection/>
  <mergeCells count="8">
    <mergeCell ref="N62:Q62"/>
    <mergeCell ref="N64:P64"/>
    <mergeCell ref="A1:H3"/>
    <mergeCell ref="A35:B35"/>
    <mergeCell ref="C35:E35"/>
    <mergeCell ref="E41:I41"/>
    <mergeCell ref="E42:I42"/>
    <mergeCell ref="A45:C46"/>
  </mergeCells>
  <printOptions/>
  <pageMargins left="0.99" right="0.55" top="0.81" bottom="0.984251968503937" header="0.5118110236220472" footer="0.5118110236220472"/>
  <pageSetup horizontalDpi="600" verticalDpi="600" orientation="portrait" paperSize="9" scale="65" r:id="rId2"/>
  <headerFooter alignWithMargins="0">
    <oddFooter>&amp;RE178 - Version 0 - 11/09/09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GENTIL</dc:creator>
  <cp:keywords/>
  <dc:description/>
  <cp:lastModifiedBy>Author</cp:lastModifiedBy>
  <cp:lastPrinted>2011-02-22T16:06:46Z</cp:lastPrinted>
  <dcterms:created xsi:type="dcterms:W3CDTF">2003-09-23T16:49:09Z</dcterms:created>
  <dcterms:modified xsi:type="dcterms:W3CDTF">2021-03-04T08:49:37Z</dcterms:modified>
  <cp:category/>
  <cp:version/>
  <cp:contentType/>
  <cp:contentStatus/>
</cp:coreProperties>
</file>