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/>
  <xr:revisionPtr revIDLastSave="0" documentId="13_ncr:1_{3AD59D10-8BAB-4C6E-84A2-A7B0F6363ECE}" xr6:coauthVersionLast="47" xr6:coauthVersionMax="47" xr10:uidLastSave="{00000000-0000-0000-0000-000000000000}"/>
  <bookViews>
    <workbookView xWindow="-19310" yWindow="-20" windowWidth="19420" windowHeight="10420" firstSheet="1" activeTab="1" xr2:uid="{00000000-000D-0000-FFFF-FFFF00000000}"/>
  </bookViews>
  <sheets>
    <sheet name="Données" sheetId="3" state="hidden" r:id="rId1"/>
    <sheet name="A2 - Gestion Parcelle" sheetId="12" r:id="rId2"/>
    <sheet name="A2 - Calc" sheetId="13" state="hidden" r:id="rId3"/>
  </sheets>
  <externalReferences>
    <externalReference r:id="rId4"/>
  </externalReferences>
  <definedNames>
    <definedName name="_TR" localSheetId="2">[1]Données!$A$3:$A$5</definedName>
    <definedName name="Affectation">Données!#REF!</definedName>
    <definedName name="Ep_substrat">Données!#REF!</definedName>
    <definedName name="volume_citerne">Données!#REF!</definedName>
    <definedName name="_xlnm.Print_Area" localSheetId="1">'A2 - Gestion Parcelle'!$A$2:$M$396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3" i="13" l="1"/>
  <c r="BP63" i="13" s="1"/>
  <c r="BO62" i="13"/>
  <c r="BP62" i="13" s="1"/>
  <c r="BO61" i="13"/>
  <c r="BP61" i="13" s="1"/>
  <c r="BO60" i="13"/>
  <c r="BP60" i="13" s="1"/>
  <c r="BO59" i="13"/>
  <c r="BP59" i="13" s="1"/>
  <c r="BO58" i="13"/>
  <c r="BP58" i="13" s="1"/>
  <c r="BO57" i="13"/>
  <c r="BP57" i="13" s="1"/>
  <c r="BO56" i="13"/>
  <c r="BP56" i="13" s="1"/>
  <c r="BO55" i="13"/>
  <c r="BP55" i="13" s="1"/>
  <c r="BO54" i="13"/>
  <c r="BP54" i="13" s="1"/>
  <c r="BO53" i="13"/>
  <c r="BP53" i="13" s="1"/>
  <c r="BO52" i="13"/>
  <c r="BP52" i="13" s="1"/>
  <c r="BO51" i="13"/>
  <c r="BP51" i="13" s="1"/>
  <c r="BO50" i="13"/>
  <c r="BP50" i="13" s="1"/>
  <c r="BO49" i="13"/>
  <c r="BP49" i="13" s="1"/>
  <c r="BO48" i="13"/>
  <c r="BP48" i="13" s="1"/>
  <c r="BO47" i="13"/>
  <c r="BP47" i="13" s="1"/>
  <c r="BO46" i="13"/>
  <c r="BP46" i="13" s="1"/>
  <c r="BO45" i="13"/>
  <c r="BP45" i="13" s="1"/>
  <c r="BO44" i="13"/>
  <c r="BP44" i="13" s="1"/>
  <c r="BO43" i="13"/>
  <c r="BP43" i="13" s="1"/>
  <c r="BO42" i="13"/>
  <c r="BP42" i="13" s="1"/>
  <c r="BO41" i="13"/>
  <c r="BP41" i="13" s="1"/>
  <c r="BO40" i="13"/>
  <c r="BP40" i="13" s="1"/>
  <c r="BO39" i="13"/>
  <c r="BP39" i="13" s="1"/>
  <c r="BO38" i="13"/>
  <c r="BP38" i="13" s="1"/>
  <c r="BO37" i="13"/>
  <c r="BP37" i="13" s="1"/>
  <c r="BO36" i="13"/>
  <c r="BP36" i="13" s="1"/>
  <c r="BO35" i="13"/>
  <c r="BP35" i="13" s="1"/>
  <c r="BO34" i="13"/>
  <c r="BP34" i="13" s="1"/>
  <c r="BO33" i="13"/>
  <c r="BP33" i="13" s="1"/>
  <c r="BO32" i="13"/>
  <c r="BP32" i="13" s="1"/>
  <c r="BO31" i="13"/>
  <c r="BP31" i="13" s="1"/>
  <c r="BO30" i="13"/>
  <c r="BP30" i="13" s="1"/>
  <c r="BO29" i="13"/>
  <c r="BP29" i="13" s="1"/>
  <c r="BO28" i="13"/>
  <c r="BP28" i="13" s="1"/>
  <c r="BO27" i="13"/>
  <c r="BP27" i="13" s="1"/>
  <c r="BO26" i="13"/>
  <c r="BP26" i="13" s="1"/>
  <c r="BO25" i="13"/>
  <c r="BP25" i="13" s="1"/>
  <c r="BO24" i="13"/>
  <c r="BP24" i="13" s="1"/>
  <c r="BO23" i="13"/>
  <c r="BP23" i="13" s="1"/>
  <c r="BO22" i="13"/>
  <c r="BP22" i="13" s="1"/>
  <c r="BO21" i="13"/>
  <c r="BP21" i="13" s="1"/>
  <c r="BO20" i="13"/>
  <c r="BP20" i="13" s="1"/>
  <c r="BO19" i="13"/>
  <c r="BP19" i="13" s="1"/>
  <c r="BO18" i="13"/>
  <c r="BP18" i="13" s="1"/>
  <c r="BO17" i="13"/>
  <c r="BP17" i="13" s="1"/>
  <c r="BO16" i="13"/>
  <c r="BP16" i="13" s="1"/>
  <c r="BO15" i="13"/>
  <c r="BP15" i="13" s="1"/>
  <c r="BO14" i="13"/>
  <c r="BP14" i="13" s="1"/>
  <c r="BO13" i="13"/>
  <c r="BP13" i="13" s="1"/>
  <c r="BO12" i="13"/>
  <c r="BP12" i="13" s="1"/>
  <c r="BO11" i="13"/>
  <c r="BP11" i="13" s="1"/>
  <c r="BO10" i="13"/>
  <c r="BP10" i="13" s="1"/>
  <c r="BO9" i="13"/>
  <c r="BP9" i="13" s="1"/>
  <c r="BO8" i="13"/>
  <c r="BP8" i="13" s="1"/>
  <c r="BO7" i="13"/>
  <c r="BP7" i="13" s="1"/>
  <c r="BO6" i="13"/>
  <c r="BP6" i="13" s="1"/>
  <c r="BO5" i="13"/>
  <c r="BP5" i="13" s="1"/>
  <c r="BO4" i="13"/>
  <c r="BP4" i="13" s="1"/>
  <c r="BH63" i="13"/>
  <c r="BI63" i="13" s="1"/>
  <c r="BH62" i="13"/>
  <c r="BI62" i="13" s="1"/>
  <c r="BH61" i="13"/>
  <c r="BI61" i="13" s="1"/>
  <c r="BH60" i="13"/>
  <c r="BI60" i="13" s="1"/>
  <c r="BH59" i="13"/>
  <c r="BI59" i="13" s="1"/>
  <c r="BH58" i="13"/>
  <c r="BI58" i="13" s="1"/>
  <c r="BH57" i="13"/>
  <c r="BI57" i="13" s="1"/>
  <c r="BH56" i="13"/>
  <c r="BI56" i="13" s="1"/>
  <c r="BH55" i="13"/>
  <c r="BI55" i="13" s="1"/>
  <c r="BH54" i="13"/>
  <c r="BI54" i="13" s="1"/>
  <c r="BH53" i="13"/>
  <c r="BI53" i="13" s="1"/>
  <c r="BH52" i="13"/>
  <c r="BI52" i="13" s="1"/>
  <c r="BH51" i="13"/>
  <c r="BI51" i="13" s="1"/>
  <c r="BH50" i="13"/>
  <c r="BI50" i="13" s="1"/>
  <c r="BH49" i="13"/>
  <c r="BI49" i="13" s="1"/>
  <c r="BH48" i="13"/>
  <c r="BI48" i="13" s="1"/>
  <c r="BH47" i="13"/>
  <c r="BI47" i="13" s="1"/>
  <c r="BH46" i="13"/>
  <c r="BI46" i="13" s="1"/>
  <c r="BH45" i="13"/>
  <c r="BI45" i="13" s="1"/>
  <c r="BH44" i="13"/>
  <c r="BI44" i="13" s="1"/>
  <c r="BH43" i="13"/>
  <c r="BI43" i="13" s="1"/>
  <c r="BH42" i="13"/>
  <c r="BI42" i="13" s="1"/>
  <c r="BH41" i="13"/>
  <c r="BI41" i="13" s="1"/>
  <c r="BH40" i="13"/>
  <c r="BI40" i="13" s="1"/>
  <c r="BH39" i="13"/>
  <c r="BI39" i="13" s="1"/>
  <c r="BH38" i="13"/>
  <c r="BI38" i="13" s="1"/>
  <c r="BH37" i="13"/>
  <c r="BI37" i="13" s="1"/>
  <c r="BH36" i="13"/>
  <c r="BI36" i="13" s="1"/>
  <c r="BH35" i="13"/>
  <c r="BI35" i="13" s="1"/>
  <c r="BH34" i="13"/>
  <c r="BI34" i="13" s="1"/>
  <c r="BH33" i="13"/>
  <c r="BI33" i="13" s="1"/>
  <c r="BH32" i="13"/>
  <c r="BI32" i="13" s="1"/>
  <c r="BH31" i="13"/>
  <c r="BI31" i="13" s="1"/>
  <c r="BH30" i="13"/>
  <c r="BI30" i="13" s="1"/>
  <c r="BH29" i="13"/>
  <c r="BI29" i="13" s="1"/>
  <c r="BH28" i="13"/>
  <c r="BI28" i="13" s="1"/>
  <c r="BH27" i="13"/>
  <c r="BI27" i="13" s="1"/>
  <c r="BH26" i="13"/>
  <c r="BI26" i="13" s="1"/>
  <c r="BH25" i="13"/>
  <c r="BI25" i="13" s="1"/>
  <c r="BH24" i="13"/>
  <c r="BI24" i="13" s="1"/>
  <c r="BH23" i="13"/>
  <c r="BI23" i="13" s="1"/>
  <c r="BH22" i="13"/>
  <c r="BI22" i="13" s="1"/>
  <c r="BH21" i="13"/>
  <c r="BI21" i="13" s="1"/>
  <c r="BH20" i="13"/>
  <c r="BI20" i="13" s="1"/>
  <c r="BH19" i="13"/>
  <c r="BI19" i="13" s="1"/>
  <c r="BH18" i="13"/>
  <c r="BI18" i="13" s="1"/>
  <c r="BH17" i="13"/>
  <c r="BI17" i="13" s="1"/>
  <c r="BH16" i="13"/>
  <c r="BI16" i="13" s="1"/>
  <c r="BH15" i="13"/>
  <c r="BI15" i="13" s="1"/>
  <c r="BH14" i="13"/>
  <c r="BI14" i="13" s="1"/>
  <c r="BH13" i="13"/>
  <c r="BI13" i="13" s="1"/>
  <c r="BH12" i="13"/>
  <c r="BI12" i="13" s="1"/>
  <c r="BH11" i="13"/>
  <c r="BI11" i="13" s="1"/>
  <c r="BH10" i="13"/>
  <c r="BI10" i="13" s="1"/>
  <c r="BH9" i="13"/>
  <c r="BI9" i="13" s="1"/>
  <c r="BH8" i="13"/>
  <c r="BI8" i="13" s="1"/>
  <c r="BH7" i="13"/>
  <c r="BI7" i="13" s="1"/>
  <c r="BH6" i="13"/>
  <c r="BI6" i="13" s="1"/>
  <c r="BH5" i="13"/>
  <c r="BI5" i="13" s="1"/>
  <c r="BH4" i="13"/>
  <c r="BI4" i="13" s="1"/>
  <c r="BA63" i="13"/>
  <c r="BB63" i="13" s="1"/>
  <c r="BA62" i="13"/>
  <c r="BB62" i="13" s="1"/>
  <c r="BA61" i="13"/>
  <c r="BB61" i="13" s="1"/>
  <c r="BA60" i="13"/>
  <c r="BB60" i="13" s="1"/>
  <c r="BA59" i="13"/>
  <c r="BB59" i="13" s="1"/>
  <c r="BA58" i="13"/>
  <c r="BB58" i="13" s="1"/>
  <c r="BA57" i="13"/>
  <c r="BB57" i="13" s="1"/>
  <c r="BA56" i="13"/>
  <c r="BB56" i="13" s="1"/>
  <c r="BA55" i="13"/>
  <c r="BB55" i="13" s="1"/>
  <c r="BA54" i="13"/>
  <c r="BB54" i="13" s="1"/>
  <c r="BA53" i="13"/>
  <c r="BB53" i="13" s="1"/>
  <c r="BA52" i="13"/>
  <c r="BB52" i="13" s="1"/>
  <c r="BA51" i="13"/>
  <c r="BB51" i="13" s="1"/>
  <c r="BA50" i="13"/>
  <c r="BB50" i="13" s="1"/>
  <c r="BA49" i="13"/>
  <c r="BB49" i="13" s="1"/>
  <c r="BA48" i="13"/>
  <c r="BB48" i="13" s="1"/>
  <c r="BA47" i="13"/>
  <c r="BB47" i="13" s="1"/>
  <c r="BA46" i="13"/>
  <c r="BB46" i="13" s="1"/>
  <c r="BA45" i="13"/>
  <c r="BB45" i="13" s="1"/>
  <c r="BA44" i="13"/>
  <c r="BB44" i="13" s="1"/>
  <c r="BA43" i="13"/>
  <c r="BB43" i="13" s="1"/>
  <c r="BA42" i="13"/>
  <c r="BB42" i="13" s="1"/>
  <c r="BA41" i="13"/>
  <c r="BB41" i="13" s="1"/>
  <c r="BA40" i="13"/>
  <c r="BB40" i="13" s="1"/>
  <c r="BA39" i="13"/>
  <c r="BB39" i="13" s="1"/>
  <c r="BA38" i="13"/>
  <c r="BB38" i="13" s="1"/>
  <c r="BA37" i="13"/>
  <c r="BB37" i="13" s="1"/>
  <c r="BA36" i="13"/>
  <c r="BB36" i="13" s="1"/>
  <c r="BA35" i="13"/>
  <c r="BB35" i="13" s="1"/>
  <c r="BA34" i="13"/>
  <c r="BB34" i="13" s="1"/>
  <c r="BA33" i="13"/>
  <c r="BB33" i="13" s="1"/>
  <c r="BA32" i="13"/>
  <c r="BB32" i="13" s="1"/>
  <c r="BA31" i="13"/>
  <c r="BB31" i="13" s="1"/>
  <c r="BA30" i="13"/>
  <c r="BB30" i="13" s="1"/>
  <c r="BA29" i="13"/>
  <c r="BB29" i="13" s="1"/>
  <c r="BA28" i="13"/>
  <c r="BB28" i="13" s="1"/>
  <c r="BA27" i="13"/>
  <c r="BB27" i="13" s="1"/>
  <c r="BA26" i="13"/>
  <c r="BB26" i="13" s="1"/>
  <c r="BA25" i="13"/>
  <c r="BB25" i="13" s="1"/>
  <c r="BA24" i="13"/>
  <c r="BB24" i="13" s="1"/>
  <c r="BA23" i="13"/>
  <c r="BB23" i="13" s="1"/>
  <c r="BA22" i="13"/>
  <c r="BB22" i="13" s="1"/>
  <c r="BA21" i="13"/>
  <c r="BB21" i="13" s="1"/>
  <c r="BA20" i="13"/>
  <c r="BB20" i="13" s="1"/>
  <c r="BA19" i="13"/>
  <c r="BB19" i="13" s="1"/>
  <c r="BA18" i="13"/>
  <c r="BB18" i="13" s="1"/>
  <c r="BA17" i="13"/>
  <c r="BB17" i="13" s="1"/>
  <c r="BA16" i="13"/>
  <c r="BB16" i="13" s="1"/>
  <c r="BA15" i="13"/>
  <c r="BB15" i="13" s="1"/>
  <c r="BA14" i="13"/>
  <c r="BB14" i="13" s="1"/>
  <c r="BA13" i="13"/>
  <c r="BB13" i="13" s="1"/>
  <c r="BA12" i="13"/>
  <c r="BB12" i="13" s="1"/>
  <c r="BA11" i="13"/>
  <c r="BB11" i="13" s="1"/>
  <c r="BA10" i="13"/>
  <c r="BB10" i="13" s="1"/>
  <c r="BA9" i="13"/>
  <c r="BB9" i="13" s="1"/>
  <c r="BA8" i="13"/>
  <c r="BB8" i="13" s="1"/>
  <c r="BA7" i="13"/>
  <c r="BB7" i="13" s="1"/>
  <c r="BA6" i="13"/>
  <c r="BB6" i="13" s="1"/>
  <c r="BA5" i="13"/>
  <c r="BB5" i="13" s="1"/>
  <c r="BA4" i="13"/>
  <c r="BB4" i="13" s="1"/>
  <c r="AT63" i="13"/>
  <c r="AU63" i="13" s="1"/>
  <c r="AT62" i="13"/>
  <c r="AU62" i="13" s="1"/>
  <c r="AT61" i="13"/>
  <c r="AU61" i="13" s="1"/>
  <c r="AT60" i="13"/>
  <c r="AU60" i="13" s="1"/>
  <c r="AT59" i="13"/>
  <c r="AU59" i="13" s="1"/>
  <c r="AT58" i="13"/>
  <c r="AU58" i="13" s="1"/>
  <c r="AT57" i="13"/>
  <c r="AU57" i="13" s="1"/>
  <c r="AT56" i="13"/>
  <c r="AU56" i="13" s="1"/>
  <c r="AT55" i="13"/>
  <c r="AU55" i="13" s="1"/>
  <c r="AT54" i="13"/>
  <c r="AU54" i="13" s="1"/>
  <c r="AT53" i="13"/>
  <c r="AU53" i="13" s="1"/>
  <c r="AT52" i="13"/>
  <c r="AU52" i="13" s="1"/>
  <c r="AT51" i="13"/>
  <c r="AU51" i="13" s="1"/>
  <c r="AT50" i="13"/>
  <c r="AU50" i="13" s="1"/>
  <c r="AT49" i="13"/>
  <c r="AU49" i="13" s="1"/>
  <c r="AT48" i="13"/>
  <c r="AU48" i="13" s="1"/>
  <c r="AT47" i="13"/>
  <c r="AU47" i="13" s="1"/>
  <c r="AT46" i="13"/>
  <c r="AU46" i="13" s="1"/>
  <c r="AT45" i="13"/>
  <c r="AU45" i="13" s="1"/>
  <c r="AT44" i="13"/>
  <c r="AU44" i="13" s="1"/>
  <c r="AT43" i="13"/>
  <c r="AU43" i="13" s="1"/>
  <c r="AT42" i="13"/>
  <c r="AU42" i="13" s="1"/>
  <c r="AT41" i="13"/>
  <c r="AU41" i="13" s="1"/>
  <c r="AT40" i="13"/>
  <c r="AU40" i="13" s="1"/>
  <c r="AT39" i="13"/>
  <c r="AU39" i="13" s="1"/>
  <c r="AT38" i="13"/>
  <c r="AU38" i="13" s="1"/>
  <c r="AT37" i="13"/>
  <c r="AU37" i="13" s="1"/>
  <c r="AT36" i="13"/>
  <c r="AU36" i="13" s="1"/>
  <c r="AT35" i="13"/>
  <c r="AU35" i="13" s="1"/>
  <c r="AT34" i="13"/>
  <c r="AU34" i="13" s="1"/>
  <c r="AT33" i="13"/>
  <c r="AU33" i="13" s="1"/>
  <c r="AT32" i="13"/>
  <c r="AU32" i="13" s="1"/>
  <c r="AT31" i="13"/>
  <c r="AU31" i="13" s="1"/>
  <c r="AT30" i="13"/>
  <c r="AU30" i="13" s="1"/>
  <c r="AT29" i="13"/>
  <c r="AU29" i="13" s="1"/>
  <c r="AT28" i="13"/>
  <c r="AU28" i="13" s="1"/>
  <c r="AT27" i="13"/>
  <c r="AU27" i="13" s="1"/>
  <c r="AT26" i="13"/>
  <c r="AU26" i="13" s="1"/>
  <c r="AT25" i="13"/>
  <c r="AU25" i="13" s="1"/>
  <c r="AT24" i="13"/>
  <c r="AU24" i="13" s="1"/>
  <c r="AT23" i="13"/>
  <c r="AU23" i="13" s="1"/>
  <c r="AT22" i="13"/>
  <c r="AU22" i="13" s="1"/>
  <c r="AT21" i="13"/>
  <c r="AU21" i="13" s="1"/>
  <c r="AT20" i="13"/>
  <c r="AU20" i="13" s="1"/>
  <c r="AT19" i="13"/>
  <c r="AU19" i="13" s="1"/>
  <c r="AT18" i="13"/>
  <c r="AU18" i="13" s="1"/>
  <c r="AT17" i="13"/>
  <c r="AU17" i="13" s="1"/>
  <c r="AT16" i="13"/>
  <c r="AU16" i="13" s="1"/>
  <c r="AT15" i="13"/>
  <c r="AU15" i="13" s="1"/>
  <c r="AT14" i="13"/>
  <c r="AU14" i="13" s="1"/>
  <c r="AT13" i="13"/>
  <c r="AU13" i="13" s="1"/>
  <c r="AT12" i="13"/>
  <c r="AU12" i="13" s="1"/>
  <c r="AT11" i="13"/>
  <c r="AU11" i="13" s="1"/>
  <c r="AT10" i="13"/>
  <c r="AU10" i="13" s="1"/>
  <c r="AT9" i="13"/>
  <c r="AU9" i="13" s="1"/>
  <c r="AT8" i="13"/>
  <c r="AU8" i="13" s="1"/>
  <c r="AT7" i="13"/>
  <c r="AU7" i="13" s="1"/>
  <c r="AT6" i="13"/>
  <c r="AU6" i="13" s="1"/>
  <c r="AT5" i="13"/>
  <c r="AU5" i="13" s="1"/>
  <c r="AT4" i="13"/>
  <c r="AU4" i="13" s="1"/>
  <c r="AM63" i="13"/>
  <c r="AN63" i="13" s="1"/>
  <c r="AM62" i="13"/>
  <c r="AN62" i="13" s="1"/>
  <c r="AM61" i="13"/>
  <c r="AN61" i="13" s="1"/>
  <c r="AM60" i="13"/>
  <c r="AN60" i="13" s="1"/>
  <c r="AM59" i="13"/>
  <c r="AN59" i="13" s="1"/>
  <c r="AM58" i="13"/>
  <c r="AN58" i="13" s="1"/>
  <c r="AM57" i="13"/>
  <c r="AN57" i="13" s="1"/>
  <c r="AM56" i="13"/>
  <c r="AN56" i="13" s="1"/>
  <c r="AM55" i="13"/>
  <c r="AN55" i="13" s="1"/>
  <c r="AM54" i="13"/>
  <c r="AN54" i="13" s="1"/>
  <c r="AM53" i="13"/>
  <c r="AN53" i="13" s="1"/>
  <c r="AM52" i="13"/>
  <c r="AN52" i="13" s="1"/>
  <c r="AM51" i="13"/>
  <c r="AN51" i="13" s="1"/>
  <c r="AM50" i="13"/>
  <c r="AN50" i="13" s="1"/>
  <c r="AM49" i="13"/>
  <c r="AN49" i="13" s="1"/>
  <c r="AM48" i="13"/>
  <c r="AN48" i="13" s="1"/>
  <c r="AM47" i="13"/>
  <c r="AN47" i="13" s="1"/>
  <c r="AM46" i="13"/>
  <c r="AN46" i="13" s="1"/>
  <c r="AM45" i="13"/>
  <c r="AN45" i="13" s="1"/>
  <c r="AM44" i="13"/>
  <c r="AN44" i="13" s="1"/>
  <c r="AM43" i="13"/>
  <c r="AN43" i="13" s="1"/>
  <c r="AM42" i="13"/>
  <c r="AN42" i="13" s="1"/>
  <c r="AM41" i="13"/>
  <c r="AN41" i="13" s="1"/>
  <c r="AM40" i="13"/>
  <c r="AN40" i="13" s="1"/>
  <c r="AM39" i="13"/>
  <c r="AN39" i="13" s="1"/>
  <c r="AM38" i="13"/>
  <c r="AN38" i="13" s="1"/>
  <c r="AM37" i="13"/>
  <c r="AN37" i="13" s="1"/>
  <c r="AM36" i="13"/>
  <c r="AN36" i="13" s="1"/>
  <c r="AM35" i="13"/>
  <c r="AN35" i="13" s="1"/>
  <c r="AM34" i="13"/>
  <c r="AN34" i="13" s="1"/>
  <c r="AM33" i="13"/>
  <c r="AN33" i="13" s="1"/>
  <c r="AM32" i="13"/>
  <c r="AN32" i="13" s="1"/>
  <c r="AM31" i="13"/>
  <c r="AN31" i="13" s="1"/>
  <c r="AM30" i="13"/>
  <c r="AN30" i="13" s="1"/>
  <c r="AM29" i="13"/>
  <c r="AN29" i="13" s="1"/>
  <c r="AM28" i="13"/>
  <c r="AN28" i="13" s="1"/>
  <c r="AM27" i="13"/>
  <c r="AN27" i="13" s="1"/>
  <c r="AM26" i="13"/>
  <c r="AN26" i="13" s="1"/>
  <c r="AM25" i="13"/>
  <c r="AN25" i="13" s="1"/>
  <c r="AM24" i="13"/>
  <c r="AN24" i="13" s="1"/>
  <c r="AM23" i="13"/>
  <c r="AN23" i="13" s="1"/>
  <c r="AM22" i="13"/>
  <c r="AN22" i="13" s="1"/>
  <c r="AM21" i="13"/>
  <c r="AN21" i="13" s="1"/>
  <c r="AM20" i="13"/>
  <c r="AN20" i="13" s="1"/>
  <c r="AM19" i="13"/>
  <c r="AN19" i="13" s="1"/>
  <c r="AM18" i="13"/>
  <c r="AN18" i="13" s="1"/>
  <c r="AM17" i="13"/>
  <c r="AN17" i="13" s="1"/>
  <c r="AM16" i="13"/>
  <c r="AN16" i="13" s="1"/>
  <c r="AM15" i="13"/>
  <c r="AN15" i="13" s="1"/>
  <c r="AM14" i="13"/>
  <c r="AN14" i="13" s="1"/>
  <c r="AM13" i="13"/>
  <c r="AN13" i="13" s="1"/>
  <c r="AM12" i="13"/>
  <c r="AN12" i="13" s="1"/>
  <c r="AM11" i="13"/>
  <c r="AN11" i="13" s="1"/>
  <c r="AM10" i="13"/>
  <c r="AN10" i="13" s="1"/>
  <c r="AM9" i="13"/>
  <c r="AN9" i="13" s="1"/>
  <c r="AM8" i="13"/>
  <c r="AN8" i="13" s="1"/>
  <c r="AM7" i="13"/>
  <c r="AN7" i="13" s="1"/>
  <c r="AM6" i="13"/>
  <c r="AN6" i="13" s="1"/>
  <c r="AM5" i="13"/>
  <c r="AN5" i="13" s="1"/>
  <c r="AM4" i="13"/>
  <c r="AN4" i="13" s="1"/>
  <c r="AF63" i="13"/>
  <c r="AG63" i="13" s="1"/>
  <c r="AF62" i="13"/>
  <c r="AG62" i="13" s="1"/>
  <c r="AF61" i="13"/>
  <c r="AG61" i="13" s="1"/>
  <c r="AF60" i="13"/>
  <c r="AG60" i="13" s="1"/>
  <c r="AF59" i="13"/>
  <c r="AG59" i="13" s="1"/>
  <c r="AF58" i="13"/>
  <c r="AG58" i="13" s="1"/>
  <c r="AF57" i="13"/>
  <c r="AG57" i="13" s="1"/>
  <c r="AF56" i="13"/>
  <c r="AG56" i="13" s="1"/>
  <c r="AF55" i="13"/>
  <c r="AG55" i="13" s="1"/>
  <c r="AF54" i="13"/>
  <c r="AG54" i="13" s="1"/>
  <c r="AF53" i="13"/>
  <c r="AG53" i="13" s="1"/>
  <c r="AF52" i="13"/>
  <c r="AG52" i="13" s="1"/>
  <c r="AF51" i="13"/>
  <c r="AG51" i="13" s="1"/>
  <c r="AF50" i="13"/>
  <c r="AG50" i="13" s="1"/>
  <c r="AF49" i="13"/>
  <c r="AG49" i="13" s="1"/>
  <c r="AF48" i="13"/>
  <c r="AG48" i="13" s="1"/>
  <c r="AF47" i="13"/>
  <c r="AG47" i="13" s="1"/>
  <c r="AF46" i="13"/>
  <c r="AG46" i="13" s="1"/>
  <c r="AF45" i="13"/>
  <c r="AG45" i="13" s="1"/>
  <c r="AF44" i="13"/>
  <c r="AG44" i="13" s="1"/>
  <c r="AF43" i="13"/>
  <c r="AG43" i="13" s="1"/>
  <c r="AF42" i="13"/>
  <c r="AG42" i="13" s="1"/>
  <c r="AF41" i="13"/>
  <c r="AG41" i="13" s="1"/>
  <c r="AF40" i="13"/>
  <c r="AG40" i="13" s="1"/>
  <c r="AF39" i="13"/>
  <c r="AG39" i="13" s="1"/>
  <c r="AF38" i="13"/>
  <c r="AG38" i="13" s="1"/>
  <c r="AF37" i="13"/>
  <c r="AG37" i="13" s="1"/>
  <c r="AF36" i="13"/>
  <c r="AG36" i="13" s="1"/>
  <c r="AF35" i="13"/>
  <c r="AG35" i="13" s="1"/>
  <c r="AF34" i="13"/>
  <c r="AG34" i="13" s="1"/>
  <c r="AF33" i="13"/>
  <c r="AG33" i="13" s="1"/>
  <c r="AF32" i="13"/>
  <c r="AG32" i="13" s="1"/>
  <c r="AF31" i="13"/>
  <c r="AG31" i="13" s="1"/>
  <c r="AF30" i="13"/>
  <c r="AG30" i="13" s="1"/>
  <c r="AF29" i="13"/>
  <c r="AG29" i="13" s="1"/>
  <c r="AF28" i="13"/>
  <c r="AG28" i="13" s="1"/>
  <c r="AF27" i="13"/>
  <c r="AG27" i="13" s="1"/>
  <c r="AF26" i="13"/>
  <c r="AG26" i="13" s="1"/>
  <c r="AF25" i="13"/>
  <c r="AG25" i="13" s="1"/>
  <c r="AF24" i="13"/>
  <c r="AG24" i="13" s="1"/>
  <c r="AF23" i="13"/>
  <c r="AG23" i="13" s="1"/>
  <c r="AF22" i="13"/>
  <c r="AG22" i="13" s="1"/>
  <c r="AF21" i="13"/>
  <c r="AG21" i="13" s="1"/>
  <c r="AF20" i="13"/>
  <c r="AG20" i="13" s="1"/>
  <c r="AF19" i="13"/>
  <c r="AG19" i="13" s="1"/>
  <c r="AF18" i="13"/>
  <c r="AG18" i="13" s="1"/>
  <c r="AF17" i="13"/>
  <c r="AG17" i="13" s="1"/>
  <c r="AF16" i="13"/>
  <c r="AG16" i="13" s="1"/>
  <c r="AF15" i="13"/>
  <c r="AG15" i="13" s="1"/>
  <c r="AF14" i="13"/>
  <c r="AG14" i="13" s="1"/>
  <c r="AF13" i="13"/>
  <c r="AG13" i="13" s="1"/>
  <c r="AF12" i="13"/>
  <c r="AG12" i="13" s="1"/>
  <c r="AF11" i="13"/>
  <c r="AG11" i="13" s="1"/>
  <c r="AF10" i="13"/>
  <c r="AG10" i="13" s="1"/>
  <c r="AF9" i="13"/>
  <c r="AG9" i="13" s="1"/>
  <c r="AF8" i="13"/>
  <c r="AG8" i="13" s="1"/>
  <c r="AF7" i="13"/>
  <c r="AG7" i="13" s="1"/>
  <c r="AF6" i="13"/>
  <c r="AG6" i="13" s="1"/>
  <c r="AF5" i="13"/>
  <c r="AG5" i="13" s="1"/>
  <c r="AF4" i="13"/>
  <c r="AG4" i="13" s="1"/>
  <c r="Y63" i="13"/>
  <c r="Z63" i="13" s="1"/>
  <c r="Y62" i="13"/>
  <c r="Z62" i="13" s="1"/>
  <c r="Y61" i="13"/>
  <c r="Z61" i="13" s="1"/>
  <c r="Y60" i="13"/>
  <c r="Z60" i="13" s="1"/>
  <c r="Y59" i="13"/>
  <c r="Z59" i="13" s="1"/>
  <c r="Y58" i="13"/>
  <c r="Z58" i="13" s="1"/>
  <c r="Y57" i="13"/>
  <c r="Z57" i="13" s="1"/>
  <c r="Y56" i="13"/>
  <c r="Z56" i="13" s="1"/>
  <c r="Y55" i="13"/>
  <c r="Z55" i="13" s="1"/>
  <c r="Y54" i="13"/>
  <c r="Z54" i="13" s="1"/>
  <c r="Y53" i="13"/>
  <c r="Z53" i="13" s="1"/>
  <c r="Y52" i="13"/>
  <c r="Z52" i="13" s="1"/>
  <c r="Y51" i="13"/>
  <c r="Z51" i="13" s="1"/>
  <c r="Y50" i="13"/>
  <c r="Z50" i="13" s="1"/>
  <c r="Y49" i="13"/>
  <c r="Z49" i="13" s="1"/>
  <c r="Y48" i="13"/>
  <c r="Z48" i="13" s="1"/>
  <c r="Y47" i="13"/>
  <c r="Z47" i="13" s="1"/>
  <c r="Y46" i="13"/>
  <c r="Z46" i="13" s="1"/>
  <c r="Y45" i="13"/>
  <c r="Z45" i="13" s="1"/>
  <c r="Y44" i="13"/>
  <c r="Z44" i="13" s="1"/>
  <c r="Y43" i="13"/>
  <c r="Z43" i="13" s="1"/>
  <c r="Y42" i="13"/>
  <c r="Z42" i="13" s="1"/>
  <c r="Y41" i="13"/>
  <c r="Z41" i="13" s="1"/>
  <c r="Y40" i="13"/>
  <c r="Z40" i="13" s="1"/>
  <c r="Y39" i="13"/>
  <c r="Z39" i="13" s="1"/>
  <c r="Y38" i="13"/>
  <c r="Z38" i="13" s="1"/>
  <c r="Y37" i="13"/>
  <c r="Z37" i="13" s="1"/>
  <c r="Y36" i="13"/>
  <c r="Z36" i="13" s="1"/>
  <c r="Y35" i="13"/>
  <c r="Z35" i="13" s="1"/>
  <c r="Y34" i="13"/>
  <c r="Z34" i="13" s="1"/>
  <c r="Y33" i="13"/>
  <c r="Z33" i="13" s="1"/>
  <c r="Y32" i="13"/>
  <c r="Z32" i="13" s="1"/>
  <c r="Y31" i="13"/>
  <c r="Z31" i="13" s="1"/>
  <c r="Y30" i="13"/>
  <c r="Z30" i="13" s="1"/>
  <c r="Y29" i="13"/>
  <c r="Z29" i="13" s="1"/>
  <c r="Y28" i="13"/>
  <c r="Z28" i="13" s="1"/>
  <c r="Y27" i="13"/>
  <c r="Z27" i="13" s="1"/>
  <c r="Y26" i="13"/>
  <c r="Z26" i="13" s="1"/>
  <c r="Y25" i="13"/>
  <c r="Z25" i="13" s="1"/>
  <c r="Y24" i="13"/>
  <c r="Z24" i="13" s="1"/>
  <c r="Y23" i="13"/>
  <c r="Z23" i="13" s="1"/>
  <c r="Y22" i="13"/>
  <c r="Z22" i="13" s="1"/>
  <c r="Y21" i="13"/>
  <c r="Z21" i="13" s="1"/>
  <c r="Y20" i="13"/>
  <c r="Z20" i="13" s="1"/>
  <c r="Y19" i="13"/>
  <c r="Z19" i="13" s="1"/>
  <c r="Y18" i="13"/>
  <c r="Z18" i="13" s="1"/>
  <c r="Y17" i="13"/>
  <c r="Z17" i="13" s="1"/>
  <c r="Y16" i="13"/>
  <c r="Z16" i="13" s="1"/>
  <c r="Y15" i="13"/>
  <c r="Z15" i="13" s="1"/>
  <c r="Y14" i="13"/>
  <c r="Z14" i="13" s="1"/>
  <c r="Y13" i="13"/>
  <c r="Z13" i="13" s="1"/>
  <c r="Y12" i="13"/>
  <c r="Z12" i="13" s="1"/>
  <c r="Y11" i="13"/>
  <c r="Z11" i="13" s="1"/>
  <c r="Y10" i="13"/>
  <c r="Z10" i="13" s="1"/>
  <c r="Y9" i="13"/>
  <c r="Z9" i="13" s="1"/>
  <c r="Y8" i="13"/>
  <c r="Z8" i="13" s="1"/>
  <c r="Y7" i="13"/>
  <c r="Z7" i="13" s="1"/>
  <c r="Y6" i="13"/>
  <c r="Z6" i="13" s="1"/>
  <c r="Y5" i="13"/>
  <c r="Z5" i="13" s="1"/>
  <c r="Y4" i="13"/>
  <c r="Z4" i="13" s="1"/>
  <c r="R63" i="13"/>
  <c r="S63" i="13" s="1"/>
  <c r="R62" i="13"/>
  <c r="S62" i="13" s="1"/>
  <c r="R61" i="13"/>
  <c r="S61" i="13" s="1"/>
  <c r="R60" i="13"/>
  <c r="S60" i="13" s="1"/>
  <c r="R59" i="13"/>
  <c r="S59" i="13" s="1"/>
  <c r="R58" i="13"/>
  <c r="S58" i="13" s="1"/>
  <c r="R57" i="13"/>
  <c r="S57" i="13" s="1"/>
  <c r="R56" i="13"/>
  <c r="S56" i="13" s="1"/>
  <c r="R55" i="13"/>
  <c r="S55" i="13" s="1"/>
  <c r="R54" i="13"/>
  <c r="S54" i="13" s="1"/>
  <c r="R53" i="13"/>
  <c r="S53" i="13" s="1"/>
  <c r="R52" i="13"/>
  <c r="S52" i="13" s="1"/>
  <c r="R51" i="13"/>
  <c r="S51" i="13" s="1"/>
  <c r="R50" i="13"/>
  <c r="S50" i="13" s="1"/>
  <c r="R49" i="13"/>
  <c r="S49" i="13" s="1"/>
  <c r="R48" i="13"/>
  <c r="S48" i="13" s="1"/>
  <c r="R47" i="13"/>
  <c r="S47" i="13" s="1"/>
  <c r="R46" i="13"/>
  <c r="S46" i="13" s="1"/>
  <c r="R45" i="13"/>
  <c r="S45" i="13" s="1"/>
  <c r="R44" i="13"/>
  <c r="S44" i="13" s="1"/>
  <c r="R43" i="13"/>
  <c r="S43" i="13" s="1"/>
  <c r="R42" i="13"/>
  <c r="S42" i="13" s="1"/>
  <c r="R41" i="13"/>
  <c r="S41" i="13" s="1"/>
  <c r="R40" i="13"/>
  <c r="S40" i="13" s="1"/>
  <c r="R39" i="13"/>
  <c r="S39" i="13" s="1"/>
  <c r="R38" i="13"/>
  <c r="S38" i="13" s="1"/>
  <c r="R37" i="13"/>
  <c r="S37" i="13" s="1"/>
  <c r="R36" i="13"/>
  <c r="S36" i="13" s="1"/>
  <c r="R35" i="13"/>
  <c r="S35" i="13" s="1"/>
  <c r="R34" i="13"/>
  <c r="S34" i="13" s="1"/>
  <c r="R33" i="13"/>
  <c r="S33" i="13" s="1"/>
  <c r="R32" i="13"/>
  <c r="S32" i="13" s="1"/>
  <c r="R31" i="13"/>
  <c r="S31" i="13" s="1"/>
  <c r="R30" i="13"/>
  <c r="S30" i="13" s="1"/>
  <c r="R29" i="13"/>
  <c r="S29" i="13" s="1"/>
  <c r="R28" i="13"/>
  <c r="S28" i="13" s="1"/>
  <c r="R27" i="13"/>
  <c r="S27" i="13" s="1"/>
  <c r="R26" i="13"/>
  <c r="S26" i="13" s="1"/>
  <c r="R25" i="13"/>
  <c r="S25" i="13" s="1"/>
  <c r="R24" i="13"/>
  <c r="S24" i="13" s="1"/>
  <c r="R23" i="13"/>
  <c r="S23" i="13" s="1"/>
  <c r="R22" i="13"/>
  <c r="S22" i="13" s="1"/>
  <c r="R21" i="13"/>
  <c r="S21" i="13" s="1"/>
  <c r="R20" i="13"/>
  <c r="S20" i="13" s="1"/>
  <c r="R19" i="13"/>
  <c r="S19" i="13" s="1"/>
  <c r="R18" i="13"/>
  <c r="S18" i="13" s="1"/>
  <c r="R17" i="13"/>
  <c r="S17" i="13" s="1"/>
  <c r="R16" i="13"/>
  <c r="S16" i="13" s="1"/>
  <c r="R15" i="13"/>
  <c r="S15" i="13" s="1"/>
  <c r="R14" i="13"/>
  <c r="S14" i="13" s="1"/>
  <c r="R13" i="13"/>
  <c r="S13" i="13" s="1"/>
  <c r="R12" i="13"/>
  <c r="S12" i="13" s="1"/>
  <c r="R11" i="13"/>
  <c r="S11" i="13" s="1"/>
  <c r="R10" i="13"/>
  <c r="S10" i="13" s="1"/>
  <c r="R9" i="13"/>
  <c r="S9" i="13" s="1"/>
  <c r="R8" i="13"/>
  <c r="S8" i="13" s="1"/>
  <c r="R7" i="13"/>
  <c r="S7" i="13" s="1"/>
  <c r="R6" i="13"/>
  <c r="S6" i="13" s="1"/>
  <c r="R5" i="13"/>
  <c r="S5" i="13" s="1"/>
  <c r="R4" i="13"/>
  <c r="S4" i="13" s="1"/>
  <c r="J382" i="12"/>
  <c r="BQ6" i="13" s="1"/>
  <c r="J367" i="12"/>
  <c r="J343" i="12"/>
  <c r="BJ5" i="13" s="1"/>
  <c r="J328" i="12"/>
  <c r="J304" i="12"/>
  <c r="BC5" i="13" s="1"/>
  <c r="J289" i="12"/>
  <c r="J265" i="12"/>
  <c r="AV5" i="13" s="1"/>
  <c r="J250" i="12"/>
  <c r="J226" i="12"/>
  <c r="AO5" i="13" s="1"/>
  <c r="J211" i="12"/>
  <c r="J187" i="12"/>
  <c r="AH5" i="13" s="1"/>
  <c r="J172" i="12"/>
  <c r="J148" i="12"/>
  <c r="AA5" i="13" s="1"/>
  <c r="J133" i="12"/>
  <c r="J109" i="12"/>
  <c r="T6" i="13" s="1"/>
  <c r="J94" i="12"/>
  <c r="D376" i="12" l="1"/>
  <c r="E376" i="12"/>
  <c r="D337" i="12"/>
  <c r="E337" i="12"/>
  <c r="E298" i="12"/>
  <c r="D298" i="12"/>
  <c r="E259" i="12"/>
  <c r="D259" i="12"/>
  <c r="D220" i="12"/>
  <c r="E220" i="12"/>
  <c r="E181" i="12"/>
  <c r="D181" i="12"/>
  <c r="E142" i="12"/>
  <c r="D142" i="12"/>
  <c r="E103" i="12"/>
  <c r="D103" i="12"/>
  <c r="BR6" i="13"/>
  <c r="BQ61" i="13"/>
  <c r="BR61" i="13" s="1"/>
  <c r="BQ57" i="13"/>
  <c r="BR57" i="13" s="1"/>
  <c r="BQ53" i="13"/>
  <c r="BR53" i="13" s="1"/>
  <c r="BQ49" i="13"/>
  <c r="BR49" i="13" s="1"/>
  <c r="BQ45" i="13"/>
  <c r="BR45" i="13" s="1"/>
  <c r="BQ41" i="13"/>
  <c r="BR41" i="13" s="1"/>
  <c r="BQ37" i="13"/>
  <c r="BR37" i="13" s="1"/>
  <c r="BQ33" i="13"/>
  <c r="BR33" i="13" s="1"/>
  <c r="BQ29" i="13"/>
  <c r="BR29" i="13" s="1"/>
  <c r="BQ25" i="13"/>
  <c r="BR25" i="13" s="1"/>
  <c r="BQ21" i="13"/>
  <c r="BR21" i="13" s="1"/>
  <c r="BQ17" i="13"/>
  <c r="BR17" i="13" s="1"/>
  <c r="BQ13" i="13"/>
  <c r="BR13" i="13" s="1"/>
  <c r="BQ9" i="13"/>
  <c r="BR9" i="13" s="1"/>
  <c r="BQ5" i="13"/>
  <c r="BR5" i="13" s="1"/>
  <c r="BQ4" i="13"/>
  <c r="BR4" i="13" s="1"/>
  <c r="BQ60" i="13"/>
  <c r="BR60" i="13" s="1"/>
  <c r="BQ56" i="13"/>
  <c r="BR56" i="13" s="1"/>
  <c r="BQ52" i="13"/>
  <c r="BR52" i="13" s="1"/>
  <c r="BQ48" i="13"/>
  <c r="BR48" i="13" s="1"/>
  <c r="BQ44" i="13"/>
  <c r="BR44" i="13" s="1"/>
  <c r="BQ40" i="13"/>
  <c r="BR40" i="13" s="1"/>
  <c r="BQ36" i="13"/>
  <c r="BR36" i="13" s="1"/>
  <c r="BQ32" i="13"/>
  <c r="BR32" i="13" s="1"/>
  <c r="BQ28" i="13"/>
  <c r="BR28" i="13" s="1"/>
  <c r="BQ24" i="13"/>
  <c r="BR24" i="13" s="1"/>
  <c r="BQ20" i="13"/>
  <c r="BR20" i="13" s="1"/>
  <c r="BQ16" i="13"/>
  <c r="BR16" i="13" s="1"/>
  <c r="BQ12" i="13"/>
  <c r="BR12" i="13" s="1"/>
  <c r="BQ8" i="13"/>
  <c r="BR8" i="13" s="1"/>
  <c r="BQ63" i="13"/>
  <c r="BR63" i="13" s="1"/>
  <c r="BQ59" i="13"/>
  <c r="BR59" i="13" s="1"/>
  <c r="BQ55" i="13"/>
  <c r="BR55" i="13" s="1"/>
  <c r="BQ51" i="13"/>
  <c r="BR51" i="13" s="1"/>
  <c r="BQ47" i="13"/>
  <c r="BR47" i="13" s="1"/>
  <c r="BQ43" i="13"/>
  <c r="BR43" i="13" s="1"/>
  <c r="BQ39" i="13"/>
  <c r="BR39" i="13" s="1"/>
  <c r="BQ35" i="13"/>
  <c r="BR35" i="13" s="1"/>
  <c r="BQ31" i="13"/>
  <c r="BR31" i="13" s="1"/>
  <c r="BQ27" i="13"/>
  <c r="BR27" i="13" s="1"/>
  <c r="BQ23" i="13"/>
  <c r="BR23" i="13" s="1"/>
  <c r="BQ19" i="13"/>
  <c r="BR19" i="13" s="1"/>
  <c r="BQ15" i="13"/>
  <c r="BR15" i="13" s="1"/>
  <c r="BQ11" i="13"/>
  <c r="BR11" i="13" s="1"/>
  <c r="BQ7" i="13"/>
  <c r="BR7" i="13" s="1"/>
  <c r="BQ62" i="13"/>
  <c r="BR62" i="13" s="1"/>
  <c r="BQ58" i="13"/>
  <c r="BR58" i="13" s="1"/>
  <c r="BQ54" i="13"/>
  <c r="BR54" i="13" s="1"/>
  <c r="BQ50" i="13"/>
  <c r="BR50" i="13" s="1"/>
  <c r="BQ46" i="13"/>
  <c r="BR46" i="13" s="1"/>
  <c r="BQ42" i="13"/>
  <c r="BR42" i="13" s="1"/>
  <c r="BQ38" i="13"/>
  <c r="BR38" i="13" s="1"/>
  <c r="BQ34" i="13"/>
  <c r="BR34" i="13" s="1"/>
  <c r="BQ30" i="13"/>
  <c r="BR30" i="13" s="1"/>
  <c r="BQ26" i="13"/>
  <c r="BR26" i="13" s="1"/>
  <c r="BQ22" i="13"/>
  <c r="BR22" i="13" s="1"/>
  <c r="BQ18" i="13"/>
  <c r="BR18" i="13" s="1"/>
  <c r="BQ14" i="13"/>
  <c r="BR14" i="13" s="1"/>
  <c r="BQ10" i="13"/>
  <c r="BR10" i="13" s="1"/>
  <c r="BJ4" i="13"/>
  <c r="BK4" i="13" s="1"/>
  <c r="BJ60" i="13"/>
  <c r="BK60" i="13" s="1"/>
  <c r="BJ56" i="13"/>
  <c r="BK56" i="13" s="1"/>
  <c r="BJ52" i="13"/>
  <c r="BK52" i="13" s="1"/>
  <c r="BJ48" i="13"/>
  <c r="BK48" i="13" s="1"/>
  <c r="BJ44" i="13"/>
  <c r="BK44" i="13" s="1"/>
  <c r="BJ36" i="13"/>
  <c r="BK36" i="13" s="1"/>
  <c r="BJ32" i="13"/>
  <c r="BK32" i="13" s="1"/>
  <c r="BJ28" i="13"/>
  <c r="BK28" i="13" s="1"/>
  <c r="BJ24" i="13"/>
  <c r="BK24" i="13" s="1"/>
  <c r="BJ20" i="13"/>
  <c r="BK20" i="13" s="1"/>
  <c r="BJ16" i="13"/>
  <c r="BK16" i="13" s="1"/>
  <c r="BJ12" i="13"/>
  <c r="BK12" i="13" s="1"/>
  <c r="BJ8" i="13"/>
  <c r="BK8" i="13" s="1"/>
  <c r="BJ63" i="13"/>
  <c r="BK63" i="13" s="1"/>
  <c r="BJ59" i="13"/>
  <c r="BK59" i="13" s="1"/>
  <c r="BJ55" i="13"/>
  <c r="BK55" i="13" s="1"/>
  <c r="BJ51" i="13"/>
  <c r="BK51" i="13" s="1"/>
  <c r="BJ47" i="13"/>
  <c r="BK47" i="13" s="1"/>
  <c r="BJ43" i="13"/>
  <c r="BK43" i="13" s="1"/>
  <c r="BJ39" i="13"/>
  <c r="BK39" i="13" s="1"/>
  <c r="BJ35" i="13"/>
  <c r="BK35" i="13" s="1"/>
  <c r="BJ31" i="13"/>
  <c r="BK31" i="13" s="1"/>
  <c r="BJ27" i="13"/>
  <c r="BK27" i="13" s="1"/>
  <c r="BJ23" i="13"/>
  <c r="BK23" i="13" s="1"/>
  <c r="BJ19" i="13"/>
  <c r="BK19" i="13" s="1"/>
  <c r="BJ15" i="13"/>
  <c r="BK15" i="13" s="1"/>
  <c r="BJ11" i="13"/>
  <c r="BK11" i="13" s="1"/>
  <c r="BJ7" i="13"/>
  <c r="BK7" i="13" s="1"/>
  <c r="BJ40" i="13"/>
  <c r="BJ62" i="13"/>
  <c r="BK62" i="13" s="1"/>
  <c r="BJ58" i="13"/>
  <c r="BK58" i="13" s="1"/>
  <c r="BJ54" i="13"/>
  <c r="BK54" i="13" s="1"/>
  <c r="BJ50" i="13"/>
  <c r="BK50" i="13" s="1"/>
  <c r="BJ46" i="13"/>
  <c r="BK46" i="13" s="1"/>
  <c r="BJ42" i="13"/>
  <c r="BK42" i="13" s="1"/>
  <c r="BJ38" i="13"/>
  <c r="BK38" i="13" s="1"/>
  <c r="BJ34" i="13"/>
  <c r="BK34" i="13" s="1"/>
  <c r="BJ30" i="13"/>
  <c r="BK30" i="13" s="1"/>
  <c r="BJ26" i="13"/>
  <c r="BK26" i="13" s="1"/>
  <c r="BJ22" i="13"/>
  <c r="BK22" i="13" s="1"/>
  <c r="BJ18" i="13"/>
  <c r="BK18" i="13" s="1"/>
  <c r="BJ14" i="13"/>
  <c r="BK14" i="13" s="1"/>
  <c r="BJ10" i="13"/>
  <c r="BK10" i="13" s="1"/>
  <c r="BJ6" i="13"/>
  <c r="BK6" i="13" s="1"/>
  <c r="BK5" i="13"/>
  <c r="BJ61" i="13"/>
  <c r="BK61" i="13" s="1"/>
  <c r="BJ57" i="13"/>
  <c r="BK57" i="13" s="1"/>
  <c r="BJ53" i="13"/>
  <c r="BK53" i="13" s="1"/>
  <c r="BJ49" i="13"/>
  <c r="BK49" i="13" s="1"/>
  <c r="BJ45" i="13"/>
  <c r="BK45" i="13" s="1"/>
  <c r="BJ41" i="13"/>
  <c r="BK41" i="13" s="1"/>
  <c r="BJ37" i="13"/>
  <c r="BK37" i="13" s="1"/>
  <c r="BJ33" i="13"/>
  <c r="BK33" i="13" s="1"/>
  <c r="BJ29" i="13"/>
  <c r="BK29" i="13" s="1"/>
  <c r="BJ25" i="13"/>
  <c r="BK25" i="13" s="1"/>
  <c r="BJ21" i="13"/>
  <c r="BK21" i="13" s="1"/>
  <c r="BJ17" i="13"/>
  <c r="BK17" i="13" s="1"/>
  <c r="BJ13" i="13"/>
  <c r="BK13" i="13" s="1"/>
  <c r="BJ9" i="13"/>
  <c r="BK9" i="13" s="1"/>
  <c r="BC61" i="13"/>
  <c r="BD61" i="13" s="1"/>
  <c r="BC57" i="13"/>
  <c r="BD57" i="13" s="1"/>
  <c r="BC41" i="13"/>
  <c r="BD41" i="13" s="1"/>
  <c r="BC29" i="13"/>
  <c r="BD29" i="13" s="1"/>
  <c r="BC25" i="13"/>
  <c r="BD25" i="13" s="1"/>
  <c r="BC17" i="13"/>
  <c r="BD17" i="13" s="1"/>
  <c r="BC9" i="13"/>
  <c r="BD9" i="13" s="1"/>
  <c r="BC60" i="13"/>
  <c r="BD60" i="13" s="1"/>
  <c r="BC56" i="13"/>
  <c r="BC52" i="13"/>
  <c r="BD52" i="13" s="1"/>
  <c r="BC48" i="13"/>
  <c r="BD48" i="13" s="1"/>
  <c r="BC44" i="13"/>
  <c r="BD44" i="13" s="1"/>
  <c r="BC40" i="13"/>
  <c r="BD40" i="13" s="1"/>
  <c r="BC36" i="13"/>
  <c r="BD36" i="13" s="1"/>
  <c r="BC32" i="13"/>
  <c r="BD32" i="13" s="1"/>
  <c r="BC28" i="13"/>
  <c r="BD28" i="13" s="1"/>
  <c r="BC24" i="13"/>
  <c r="BC20" i="13"/>
  <c r="BC16" i="13"/>
  <c r="BD16" i="13" s="1"/>
  <c r="BC12" i="13"/>
  <c r="BD12" i="13" s="1"/>
  <c r="BC8" i="13"/>
  <c r="BD8" i="13" s="1"/>
  <c r="BC45" i="13"/>
  <c r="BD45" i="13" s="1"/>
  <c r="BC4" i="13"/>
  <c r="BD4" i="13" s="1"/>
  <c r="BC63" i="13"/>
  <c r="BD63" i="13" s="1"/>
  <c r="BC59" i="13"/>
  <c r="BD59" i="13" s="1"/>
  <c r="BC55" i="13"/>
  <c r="BD55" i="13" s="1"/>
  <c r="BC51" i="13"/>
  <c r="BD51" i="13" s="1"/>
  <c r="BC47" i="13"/>
  <c r="BD47" i="13" s="1"/>
  <c r="BC43" i="13"/>
  <c r="BD43" i="13" s="1"/>
  <c r="BC39" i="13"/>
  <c r="BD39" i="13" s="1"/>
  <c r="BC35" i="13"/>
  <c r="BD35" i="13" s="1"/>
  <c r="BC31" i="13"/>
  <c r="BD31" i="13" s="1"/>
  <c r="BC27" i="13"/>
  <c r="BD27" i="13" s="1"/>
  <c r="BC23" i="13"/>
  <c r="BD23" i="13" s="1"/>
  <c r="BC19" i="13"/>
  <c r="BD19" i="13" s="1"/>
  <c r="BC15" i="13"/>
  <c r="BD15" i="13" s="1"/>
  <c r="BC11" i="13"/>
  <c r="BD11" i="13" s="1"/>
  <c r="BC7" i="13"/>
  <c r="BD7" i="13" s="1"/>
  <c r="BC53" i="13"/>
  <c r="BD53" i="13" s="1"/>
  <c r="BC37" i="13"/>
  <c r="BD37" i="13" s="1"/>
  <c r="BC13" i="13"/>
  <c r="BD13" i="13" s="1"/>
  <c r="BD5" i="13"/>
  <c r="BC62" i="13"/>
  <c r="BD62" i="13" s="1"/>
  <c r="BC58" i="13"/>
  <c r="BD58" i="13" s="1"/>
  <c r="BC54" i="13"/>
  <c r="BD54" i="13" s="1"/>
  <c r="BC50" i="13"/>
  <c r="BD50" i="13" s="1"/>
  <c r="BC46" i="13"/>
  <c r="BD46" i="13" s="1"/>
  <c r="BC42" i="13"/>
  <c r="BD42" i="13" s="1"/>
  <c r="BC38" i="13"/>
  <c r="BD38" i="13" s="1"/>
  <c r="BC34" i="13"/>
  <c r="BD34" i="13" s="1"/>
  <c r="BC30" i="13"/>
  <c r="BD30" i="13" s="1"/>
  <c r="BC26" i="13"/>
  <c r="BD26" i="13" s="1"/>
  <c r="BC22" i="13"/>
  <c r="BD22" i="13" s="1"/>
  <c r="BC18" i="13"/>
  <c r="BD18" i="13" s="1"/>
  <c r="BC14" i="13"/>
  <c r="BD14" i="13" s="1"/>
  <c r="BC10" i="13"/>
  <c r="BD10" i="13" s="1"/>
  <c r="BC6" i="13"/>
  <c r="BD6" i="13" s="1"/>
  <c r="BC49" i="13"/>
  <c r="BD49" i="13" s="1"/>
  <c r="BC33" i="13"/>
  <c r="BD33" i="13" s="1"/>
  <c r="BC21" i="13"/>
  <c r="BD21" i="13" s="1"/>
  <c r="AV53" i="13"/>
  <c r="AW53" i="13" s="1"/>
  <c r="AV60" i="13"/>
  <c r="AW60" i="13" s="1"/>
  <c r="AV56" i="13"/>
  <c r="AW56" i="13" s="1"/>
  <c r="AV52" i="13"/>
  <c r="AW52" i="13" s="1"/>
  <c r="AV48" i="13"/>
  <c r="AW48" i="13" s="1"/>
  <c r="AV44" i="13"/>
  <c r="AW44" i="13" s="1"/>
  <c r="AV40" i="13"/>
  <c r="AW40" i="13" s="1"/>
  <c r="AV36" i="13"/>
  <c r="AW36" i="13" s="1"/>
  <c r="AV32" i="13"/>
  <c r="AW32" i="13" s="1"/>
  <c r="AV28" i="13"/>
  <c r="AW28" i="13" s="1"/>
  <c r="AV24" i="13"/>
  <c r="AW24" i="13" s="1"/>
  <c r="AV20" i="13"/>
  <c r="AW20" i="13" s="1"/>
  <c r="AV16" i="13"/>
  <c r="AW16" i="13" s="1"/>
  <c r="AV12" i="13"/>
  <c r="AW12" i="13" s="1"/>
  <c r="AV8" i="13"/>
  <c r="AW8" i="13" s="1"/>
  <c r="AW5" i="13"/>
  <c r="AV4" i="13"/>
  <c r="AW4" i="13" s="1"/>
  <c r="AV63" i="13"/>
  <c r="AW63" i="13" s="1"/>
  <c r="AV59" i="13"/>
  <c r="AW59" i="13" s="1"/>
  <c r="AV55" i="13"/>
  <c r="AW55" i="13" s="1"/>
  <c r="AV51" i="13"/>
  <c r="AW51" i="13" s="1"/>
  <c r="AV47" i="13"/>
  <c r="AW47" i="13" s="1"/>
  <c r="AV43" i="13"/>
  <c r="AW43" i="13" s="1"/>
  <c r="AV39" i="13"/>
  <c r="AW39" i="13" s="1"/>
  <c r="AV35" i="13"/>
  <c r="AW35" i="13" s="1"/>
  <c r="AV31" i="13"/>
  <c r="AW31" i="13" s="1"/>
  <c r="AV27" i="13"/>
  <c r="AW27" i="13" s="1"/>
  <c r="AV23" i="13"/>
  <c r="AW23" i="13" s="1"/>
  <c r="AV19" i="13"/>
  <c r="AW19" i="13" s="1"/>
  <c r="AV15" i="13"/>
  <c r="AW15" i="13" s="1"/>
  <c r="AV11" i="13"/>
  <c r="AW11" i="13" s="1"/>
  <c r="AV7" i="13"/>
  <c r="AW7" i="13" s="1"/>
  <c r="AV62" i="13"/>
  <c r="AW62" i="13" s="1"/>
  <c r="AV58" i="13"/>
  <c r="AW58" i="13" s="1"/>
  <c r="AV54" i="13"/>
  <c r="AW54" i="13" s="1"/>
  <c r="AV50" i="13"/>
  <c r="AW50" i="13" s="1"/>
  <c r="AV46" i="13"/>
  <c r="AW46" i="13" s="1"/>
  <c r="AV42" i="13"/>
  <c r="AW42" i="13" s="1"/>
  <c r="AV38" i="13"/>
  <c r="AW38" i="13" s="1"/>
  <c r="AV34" i="13"/>
  <c r="AW34" i="13" s="1"/>
  <c r="AV30" i="13"/>
  <c r="AW30" i="13" s="1"/>
  <c r="AV26" i="13"/>
  <c r="AW26" i="13" s="1"/>
  <c r="AV22" i="13"/>
  <c r="AW22" i="13" s="1"/>
  <c r="AV18" i="13"/>
  <c r="AW18" i="13" s="1"/>
  <c r="AV14" i="13"/>
  <c r="AW14" i="13" s="1"/>
  <c r="AV10" i="13"/>
  <c r="AW10" i="13" s="1"/>
  <c r="AV6" i="13"/>
  <c r="AW6" i="13" s="1"/>
  <c r="AV61" i="13"/>
  <c r="AW61" i="13" s="1"/>
  <c r="AV57" i="13"/>
  <c r="AW57" i="13" s="1"/>
  <c r="AV49" i="13"/>
  <c r="AW49" i="13" s="1"/>
  <c r="AV45" i="13"/>
  <c r="AW45" i="13" s="1"/>
  <c r="AV41" i="13"/>
  <c r="AW41" i="13" s="1"/>
  <c r="AV37" i="13"/>
  <c r="AW37" i="13" s="1"/>
  <c r="AV33" i="13"/>
  <c r="AW33" i="13" s="1"/>
  <c r="AV29" i="13"/>
  <c r="AW29" i="13" s="1"/>
  <c r="AV25" i="13"/>
  <c r="AW25" i="13" s="1"/>
  <c r="AV21" i="13"/>
  <c r="AW21" i="13" s="1"/>
  <c r="AV17" i="13"/>
  <c r="AW17" i="13" s="1"/>
  <c r="AV13" i="13"/>
  <c r="AW13" i="13" s="1"/>
  <c r="AV9" i="13"/>
  <c r="AW9" i="13" s="1"/>
  <c r="AO60" i="13"/>
  <c r="AO56" i="13"/>
  <c r="AP56" i="13" s="1"/>
  <c r="AO52" i="13"/>
  <c r="AP52" i="13" s="1"/>
  <c r="AO48" i="13"/>
  <c r="AP48" i="13" s="1"/>
  <c r="AO44" i="13"/>
  <c r="AP44" i="13" s="1"/>
  <c r="AO40" i="13"/>
  <c r="AP40" i="13" s="1"/>
  <c r="AO36" i="13"/>
  <c r="AP36" i="13" s="1"/>
  <c r="AO32" i="13"/>
  <c r="AP32" i="13" s="1"/>
  <c r="AO28" i="13"/>
  <c r="AP28" i="13" s="1"/>
  <c r="AO24" i="13"/>
  <c r="AP24" i="13" s="1"/>
  <c r="AO20" i="13"/>
  <c r="AP20" i="13" s="1"/>
  <c r="AO16" i="13"/>
  <c r="AP16" i="13" s="1"/>
  <c r="AO12" i="13"/>
  <c r="AP12" i="13" s="1"/>
  <c r="AO8" i="13"/>
  <c r="AP8" i="13" s="1"/>
  <c r="AO4" i="13"/>
  <c r="AP4" i="13" s="1"/>
  <c r="AO63" i="13"/>
  <c r="AP63" i="13" s="1"/>
  <c r="AO59" i="13"/>
  <c r="AP59" i="13" s="1"/>
  <c r="AO55" i="13"/>
  <c r="AP55" i="13" s="1"/>
  <c r="AO51" i="13"/>
  <c r="AP51" i="13" s="1"/>
  <c r="AO47" i="13"/>
  <c r="AP47" i="13" s="1"/>
  <c r="AO43" i="13"/>
  <c r="AP43" i="13" s="1"/>
  <c r="AO39" i="13"/>
  <c r="AP39" i="13" s="1"/>
  <c r="AO35" i="13"/>
  <c r="AP35" i="13" s="1"/>
  <c r="AO31" i="13"/>
  <c r="AP31" i="13" s="1"/>
  <c r="AO27" i="13"/>
  <c r="AP27" i="13" s="1"/>
  <c r="AO23" i="13"/>
  <c r="AP23" i="13" s="1"/>
  <c r="AO19" i="13"/>
  <c r="AP19" i="13" s="1"/>
  <c r="AO15" i="13"/>
  <c r="AP15" i="13" s="1"/>
  <c r="AO11" i="13"/>
  <c r="AP11" i="13" s="1"/>
  <c r="AO7" i="13"/>
  <c r="AP7" i="13" s="1"/>
  <c r="AO62" i="13"/>
  <c r="AP62" i="13" s="1"/>
  <c r="AO58" i="13"/>
  <c r="AP58" i="13" s="1"/>
  <c r="AO54" i="13"/>
  <c r="AP54" i="13" s="1"/>
  <c r="AO50" i="13"/>
  <c r="AP50" i="13" s="1"/>
  <c r="AO46" i="13"/>
  <c r="AP46" i="13" s="1"/>
  <c r="AO42" i="13"/>
  <c r="AP42" i="13" s="1"/>
  <c r="AO38" i="13"/>
  <c r="AP38" i="13" s="1"/>
  <c r="AO34" i="13"/>
  <c r="AP34" i="13" s="1"/>
  <c r="AO30" i="13"/>
  <c r="AP30" i="13" s="1"/>
  <c r="AO26" i="13"/>
  <c r="AP26" i="13" s="1"/>
  <c r="AO22" i="13"/>
  <c r="AP22" i="13" s="1"/>
  <c r="AO18" i="13"/>
  <c r="AP18" i="13" s="1"/>
  <c r="AO14" i="13"/>
  <c r="AP14" i="13" s="1"/>
  <c r="AO10" i="13"/>
  <c r="AP10" i="13" s="1"/>
  <c r="AO6" i="13"/>
  <c r="AP6" i="13" s="1"/>
  <c r="AP5" i="13"/>
  <c r="AO61" i="13"/>
  <c r="AP61" i="13" s="1"/>
  <c r="AO57" i="13"/>
  <c r="AP57" i="13" s="1"/>
  <c r="AO53" i="13"/>
  <c r="AP53" i="13" s="1"/>
  <c r="AO49" i="13"/>
  <c r="AP49" i="13" s="1"/>
  <c r="AO45" i="13"/>
  <c r="AP45" i="13" s="1"/>
  <c r="AO41" i="13"/>
  <c r="AP41" i="13" s="1"/>
  <c r="AO37" i="13"/>
  <c r="AP37" i="13" s="1"/>
  <c r="AO33" i="13"/>
  <c r="AP33" i="13" s="1"/>
  <c r="AO29" i="13"/>
  <c r="AP29" i="13" s="1"/>
  <c r="AO25" i="13"/>
  <c r="AP25" i="13" s="1"/>
  <c r="AO21" i="13"/>
  <c r="AP21" i="13" s="1"/>
  <c r="AO17" i="13"/>
  <c r="AP17" i="13" s="1"/>
  <c r="AO13" i="13"/>
  <c r="AP13" i="13" s="1"/>
  <c r="AO9" i="13"/>
  <c r="AP9" i="13" s="1"/>
  <c r="AH52" i="13"/>
  <c r="AI52" i="13" s="1"/>
  <c r="AH36" i="13"/>
  <c r="AI36" i="13" s="1"/>
  <c r="AH20" i="13"/>
  <c r="AI20" i="13" s="1"/>
  <c r="AH48" i="13"/>
  <c r="AI48" i="13" s="1"/>
  <c r="AH32" i="13"/>
  <c r="AI32" i="13" s="1"/>
  <c r="AH16" i="13"/>
  <c r="AI16" i="13" s="1"/>
  <c r="AH60" i="13"/>
  <c r="AI60" i="13" s="1"/>
  <c r="AH44" i="13"/>
  <c r="AI44" i="13" s="1"/>
  <c r="AH28" i="13"/>
  <c r="AI28" i="13" s="1"/>
  <c r="AH12" i="13"/>
  <c r="AI12" i="13" s="1"/>
  <c r="AH56" i="13"/>
  <c r="AI56" i="13" s="1"/>
  <c r="AH40" i="13"/>
  <c r="AI40" i="13" s="1"/>
  <c r="AH24" i="13"/>
  <c r="AI24" i="13" s="1"/>
  <c r="AH8" i="13"/>
  <c r="AI8" i="13" s="1"/>
  <c r="AH4" i="13"/>
  <c r="AI4" i="13" s="1"/>
  <c r="AH63" i="13"/>
  <c r="AI63" i="13" s="1"/>
  <c r="AH59" i="13"/>
  <c r="AI59" i="13" s="1"/>
  <c r="AH55" i="13"/>
  <c r="AI55" i="13" s="1"/>
  <c r="AH51" i="13"/>
  <c r="AI51" i="13" s="1"/>
  <c r="AH47" i="13"/>
  <c r="AI47" i="13" s="1"/>
  <c r="AH43" i="13"/>
  <c r="AH39" i="13"/>
  <c r="AI39" i="13" s="1"/>
  <c r="AH35" i="13"/>
  <c r="AI35" i="13" s="1"/>
  <c r="AH31" i="13"/>
  <c r="AI31" i="13" s="1"/>
  <c r="AH27" i="13"/>
  <c r="AI27" i="13" s="1"/>
  <c r="AH23" i="13"/>
  <c r="AI23" i="13" s="1"/>
  <c r="AH19" i="13"/>
  <c r="AI19" i="13" s="1"/>
  <c r="AH15" i="13"/>
  <c r="AI15" i="13" s="1"/>
  <c r="AH11" i="13"/>
  <c r="AI11" i="13" s="1"/>
  <c r="AH7" i="13"/>
  <c r="AI7" i="13" s="1"/>
  <c r="AI5" i="13"/>
  <c r="AH62" i="13"/>
  <c r="AI62" i="13" s="1"/>
  <c r="AH58" i="13"/>
  <c r="AI58" i="13" s="1"/>
  <c r="AH54" i="13"/>
  <c r="AI54" i="13" s="1"/>
  <c r="AH50" i="13"/>
  <c r="AI50" i="13" s="1"/>
  <c r="AH46" i="13"/>
  <c r="AI46" i="13" s="1"/>
  <c r="AH42" i="13"/>
  <c r="AI42" i="13" s="1"/>
  <c r="AH38" i="13"/>
  <c r="AI38" i="13" s="1"/>
  <c r="AH34" i="13"/>
  <c r="AI34" i="13" s="1"/>
  <c r="AH30" i="13"/>
  <c r="AI30" i="13" s="1"/>
  <c r="AH26" i="13"/>
  <c r="AI26" i="13" s="1"/>
  <c r="AH22" i="13"/>
  <c r="AI22" i="13" s="1"/>
  <c r="AH18" i="13"/>
  <c r="AI18" i="13" s="1"/>
  <c r="AH14" i="13"/>
  <c r="AI14" i="13" s="1"/>
  <c r="AH10" i="13"/>
  <c r="AI10" i="13" s="1"/>
  <c r="AH6" i="13"/>
  <c r="AI6" i="13" s="1"/>
  <c r="AH61" i="13"/>
  <c r="AI61" i="13" s="1"/>
  <c r="AH57" i="13"/>
  <c r="AI57" i="13" s="1"/>
  <c r="AH53" i="13"/>
  <c r="AI53" i="13" s="1"/>
  <c r="AH49" i="13"/>
  <c r="AI49" i="13" s="1"/>
  <c r="AH45" i="13"/>
  <c r="AI45" i="13" s="1"/>
  <c r="AH41" i="13"/>
  <c r="AI41" i="13" s="1"/>
  <c r="AH37" i="13"/>
  <c r="AI37" i="13" s="1"/>
  <c r="AH33" i="13"/>
  <c r="AI33" i="13" s="1"/>
  <c r="AH29" i="13"/>
  <c r="AI29" i="13" s="1"/>
  <c r="AH25" i="13"/>
  <c r="AI25" i="13" s="1"/>
  <c r="AH21" i="13"/>
  <c r="AI21" i="13" s="1"/>
  <c r="AH17" i="13"/>
  <c r="AI17" i="13" s="1"/>
  <c r="AH13" i="13"/>
  <c r="AI13" i="13" s="1"/>
  <c r="AH9" i="13"/>
  <c r="AI9" i="13" s="1"/>
  <c r="AA60" i="13"/>
  <c r="AB60" i="13" s="1"/>
  <c r="AA56" i="13"/>
  <c r="AB56" i="13" s="1"/>
  <c r="AA52" i="13"/>
  <c r="AB52" i="13" s="1"/>
  <c r="AA48" i="13"/>
  <c r="AB48" i="13" s="1"/>
  <c r="AA44" i="13"/>
  <c r="AB44" i="13" s="1"/>
  <c r="AA40" i="13"/>
  <c r="AB40" i="13" s="1"/>
  <c r="AA36" i="13"/>
  <c r="AB36" i="13" s="1"/>
  <c r="AA32" i="13"/>
  <c r="AB32" i="13" s="1"/>
  <c r="AA28" i="13"/>
  <c r="AB28" i="13" s="1"/>
  <c r="AA24" i="13"/>
  <c r="AB24" i="13" s="1"/>
  <c r="AA20" i="13"/>
  <c r="AB20" i="13" s="1"/>
  <c r="AA16" i="13"/>
  <c r="AB16" i="13" s="1"/>
  <c r="AA12" i="13"/>
  <c r="AB12" i="13" s="1"/>
  <c r="AA8" i="13"/>
  <c r="AB8" i="13" s="1"/>
  <c r="AB5" i="13"/>
  <c r="AA4" i="13"/>
  <c r="AB4" i="13" s="1"/>
  <c r="AA63" i="13"/>
  <c r="AB63" i="13" s="1"/>
  <c r="AA59" i="13"/>
  <c r="AB59" i="13" s="1"/>
  <c r="AA55" i="13"/>
  <c r="AB55" i="13" s="1"/>
  <c r="AA51" i="13"/>
  <c r="AB51" i="13" s="1"/>
  <c r="AA47" i="13"/>
  <c r="AB47" i="13" s="1"/>
  <c r="AA43" i="13"/>
  <c r="AB43" i="13" s="1"/>
  <c r="AA39" i="13"/>
  <c r="AB39" i="13" s="1"/>
  <c r="AA35" i="13"/>
  <c r="AB35" i="13" s="1"/>
  <c r="AA31" i="13"/>
  <c r="AB31" i="13" s="1"/>
  <c r="AA27" i="13"/>
  <c r="AB27" i="13" s="1"/>
  <c r="AA23" i="13"/>
  <c r="AB23" i="13" s="1"/>
  <c r="AA19" i="13"/>
  <c r="AB19" i="13" s="1"/>
  <c r="AA15" i="13"/>
  <c r="AB15" i="13" s="1"/>
  <c r="AA11" i="13"/>
  <c r="AB11" i="13" s="1"/>
  <c r="AA7" i="13"/>
  <c r="AA62" i="13"/>
  <c r="AB62" i="13" s="1"/>
  <c r="AA58" i="13"/>
  <c r="AB58" i="13" s="1"/>
  <c r="AA54" i="13"/>
  <c r="AB54" i="13" s="1"/>
  <c r="AA50" i="13"/>
  <c r="AB50" i="13" s="1"/>
  <c r="AA46" i="13"/>
  <c r="AB46" i="13" s="1"/>
  <c r="AA42" i="13"/>
  <c r="AB42" i="13" s="1"/>
  <c r="AA38" i="13"/>
  <c r="AB38" i="13" s="1"/>
  <c r="AA34" i="13"/>
  <c r="AB34" i="13" s="1"/>
  <c r="AA30" i="13"/>
  <c r="AB30" i="13" s="1"/>
  <c r="AA26" i="13"/>
  <c r="AB26" i="13" s="1"/>
  <c r="AA22" i="13"/>
  <c r="AB22" i="13" s="1"/>
  <c r="AA18" i="13"/>
  <c r="AB18" i="13" s="1"/>
  <c r="AA14" i="13"/>
  <c r="AB14" i="13" s="1"/>
  <c r="AA10" i="13"/>
  <c r="AB10" i="13" s="1"/>
  <c r="AA6" i="13"/>
  <c r="AB6" i="13" s="1"/>
  <c r="AB7" i="13"/>
  <c r="AA61" i="13"/>
  <c r="AB61" i="13" s="1"/>
  <c r="AA57" i="13"/>
  <c r="AB57" i="13" s="1"/>
  <c r="AA53" i="13"/>
  <c r="AB53" i="13" s="1"/>
  <c r="AA49" i="13"/>
  <c r="AB49" i="13" s="1"/>
  <c r="AA45" i="13"/>
  <c r="AB45" i="13" s="1"/>
  <c r="AA41" i="13"/>
  <c r="AB41" i="13" s="1"/>
  <c r="AA37" i="13"/>
  <c r="AB37" i="13" s="1"/>
  <c r="AA33" i="13"/>
  <c r="AB33" i="13" s="1"/>
  <c r="AA29" i="13"/>
  <c r="AB29" i="13" s="1"/>
  <c r="AA25" i="13"/>
  <c r="AB25" i="13" s="1"/>
  <c r="AA21" i="13"/>
  <c r="AB21" i="13" s="1"/>
  <c r="AA17" i="13"/>
  <c r="AB17" i="13" s="1"/>
  <c r="AA13" i="13"/>
  <c r="AB13" i="13" s="1"/>
  <c r="AA9" i="13"/>
  <c r="AB9" i="13" s="1"/>
  <c r="T61" i="13"/>
  <c r="U61" i="13" s="1"/>
  <c r="T57" i="13"/>
  <c r="U57" i="13" s="1"/>
  <c r="T53" i="13"/>
  <c r="U53" i="13" s="1"/>
  <c r="T49" i="13"/>
  <c r="U49" i="13" s="1"/>
  <c r="T45" i="13"/>
  <c r="U45" i="13" s="1"/>
  <c r="T41" i="13"/>
  <c r="U41" i="13" s="1"/>
  <c r="T37" i="13"/>
  <c r="U37" i="13" s="1"/>
  <c r="T33" i="13"/>
  <c r="U33" i="13" s="1"/>
  <c r="T29" i="13"/>
  <c r="U29" i="13" s="1"/>
  <c r="T25" i="13"/>
  <c r="U25" i="13" s="1"/>
  <c r="T21" i="13"/>
  <c r="U21" i="13" s="1"/>
  <c r="T17" i="13"/>
  <c r="U17" i="13" s="1"/>
  <c r="T13" i="13"/>
  <c r="U13" i="13" s="1"/>
  <c r="T9" i="13"/>
  <c r="U9" i="13" s="1"/>
  <c r="T5" i="13"/>
  <c r="U5" i="13" s="1"/>
  <c r="U6" i="13"/>
  <c r="T4" i="13"/>
  <c r="U4" i="13" s="1"/>
  <c r="T60" i="13"/>
  <c r="U60" i="13" s="1"/>
  <c r="T56" i="13"/>
  <c r="U56" i="13" s="1"/>
  <c r="T52" i="13"/>
  <c r="U52" i="13" s="1"/>
  <c r="T48" i="13"/>
  <c r="U48" i="13" s="1"/>
  <c r="T44" i="13"/>
  <c r="U44" i="13" s="1"/>
  <c r="T40" i="13"/>
  <c r="U40" i="13" s="1"/>
  <c r="T36" i="13"/>
  <c r="U36" i="13" s="1"/>
  <c r="T32" i="13"/>
  <c r="U32" i="13" s="1"/>
  <c r="T28" i="13"/>
  <c r="U28" i="13" s="1"/>
  <c r="T24" i="13"/>
  <c r="U24" i="13" s="1"/>
  <c r="T20" i="13"/>
  <c r="U20" i="13" s="1"/>
  <c r="T16" i="13"/>
  <c r="U16" i="13" s="1"/>
  <c r="T12" i="13"/>
  <c r="U12" i="13" s="1"/>
  <c r="T8" i="13"/>
  <c r="U8" i="13" s="1"/>
  <c r="T63" i="13"/>
  <c r="U63" i="13" s="1"/>
  <c r="T59" i="13"/>
  <c r="U59" i="13" s="1"/>
  <c r="T55" i="13"/>
  <c r="U55" i="13" s="1"/>
  <c r="T51" i="13"/>
  <c r="U51" i="13" s="1"/>
  <c r="T47" i="13"/>
  <c r="U47" i="13" s="1"/>
  <c r="T43" i="13"/>
  <c r="U43" i="13" s="1"/>
  <c r="T39" i="13"/>
  <c r="U39" i="13" s="1"/>
  <c r="T35" i="13"/>
  <c r="U35" i="13" s="1"/>
  <c r="T31" i="13"/>
  <c r="U31" i="13" s="1"/>
  <c r="T27" i="13"/>
  <c r="U27" i="13" s="1"/>
  <c r="T23" i="13"/>
  <c r="U23" i="13" s="1"/>
  <c r="T19" i="13"/>
  <c r="U19" i="13" s="1"/>
  <c r="T15" i="13"/>
  <c r="U15" i="13" s="1"/>
  <c r="T11" i="13"/>
  <c r="U11" i="13" s="1"/>
  <c r="T7" i="13"/>
  <c r="U7" i="13" s="1"/>
  <c r="T62" i="13"/>
  <c r="U62" i="13" s="1"/>
  <c r="T58" i="13"/>
  <c r="U58" i="13" s="1"/>
  <c r="T54" i="13"/>
  <c r="U54" i="13" s="1"/>
  <c r="T50" i="13"/>
  <c r="U50" i="13" s="1"/>
  <c r="T46" i="13"/>
  <c r="U46" i="13" s="1"/>
  <c r="T42" i="13"/>
  <c r="U42" i="13" s="1"/>
  <c r="T38" i="13"/>
  <c r="U38" i="13" s="1"/>
  <c r="T34" i="13"/>
  <c r="U34" i="13" s="1"/>
  <c r="T30" i="13"/>
  <c r="U30" i="13" s="1"/>
  <c r="T26" i="13"/>
  <c r="U26" i="13" s="1"/>
  <c r="T22" i="13"/>
  <c r="U22" i="13" s="1"/>
  <c r="T18" i="13"/>
  <c r="U18" i="13" s="1"/>
  <c r="T14" i="13"/>
  <c r="U14" i="13" s="1"/>
  <c r="T10" i="13"/>
  <c r="U10" i="13" s="1"/>
  <c r="BK40" i="13"/>
  <c r="BD20" i="13"/>
  <c r="BD56" i="13"/>
  <c r="BD24" i="13"/>
  <c r="AP60" i="13"/>
  <c r="AI43" i="13"/>
  <c r="J70" i="12"/>
  <c r="M5" i="13" s="1"/>
  <c r="J55" i="12"/>
  <c r="E64" i="12" l="1"/>
  <c r="D64" i="12"/>
  <c r="J388" i="12"/>
  <c r="J390" i="12" s="1"/>
  <c r="J310" i="12"/>
  <c r="J312" i="12" s="1"/>
  <c r="J232" i="12"/>
  <c r="J234" i="12" s="1"/>
  <c r="J193" i="12"/>
  <c r="J195" i="12" s="1"/>
  <c r="J349" i="12"/>
  <c r="J351" i="12" s="1"/>
  <c r="J271" i="12"/>
  <c r="J275" i="12" s="1"/>
  <c r="J154" i="12"/>
  <c r="J158" i="12" s="1"/>
  <c r="J115" i="12"/>
  <c r="M4" i="13"/>
  <c r="M60" i="13"/>
  <c r="M56" i="13"/>
  <c r="M52" i="13"/>
  <c r="M48" i="13"/>
  <c r="M44" i="13"/>
  <c r="M40" i="13"/>
  <c r="M36" i="13"/>
  <c r="M32" i="13"/>
  <c r="M28" i="13"/>
  <c r="M24" i="13"/>
  <c r="M20" i="13"/>
  <c r="M16" i="13"/>
  <c r="M12" i="13"/>
  <c r="M8" i="13"/>
  <c r="M63" i="13"/>
  <c r="M59" i="13"/>
  <c r="M55" i="13"/>
  <c r="M51" i="13"/>
  <c r="M47" i="13"/>
  <c r="M43" i="13"/>
  <c r="M39" i="13"/>
  <c r="M35" i="13"/>
  <c r="M31" i="13"/>
  <c r="M27" i="13"/>
  <c r="M23" i="13"/>
  <c r="M19" i="13"/>
  <c r="M15" i="13"/>
  <c r="M11" i="13"/>
  <c r="M7" i="13"/>
  <c r="M62" i="13"/>
  <c r="M58" i="13"/>
  <c r="M54" i="13"/>
  <c r="M50" i="13"/>
  <c r="M46" i="13"/>
  <c r="M42" i="13"/>
  <c r="M38" i="13"/>
  <c r="M34" i="13"/>
  <c r="M30" i="13"/>
  <c r="M26" i="13"/>
  <c r="M22" i="13"/>
  <c r="M18" i="13"/>
  <c r="M14" i="13"/>
  <c r="M10" i="13"/>
  <c r="M6" i="13"/>
  <c r="M61" i="13"/>
  <c r="M57" i="13"/>
  <c r="M53" i="13"/>
  <c r="M49" i="13"/>
  <c r="M45" i="13"/>
  <c r="M41" i="13"/>
  <c r="M37" i="13"/>
  <c r="M33" i="13"/>
  <c r="M29" i="13"/>
  <c r="M25" i="13"/>
  <c r="M21" i="13"/>
  <c r="M17" i="13"/>
  <c r="M13" i="13"/>
  <c r="M9" i="13"/>
  <c r="J392" i="12" l="1"/>
  <c r="J314" i="12"/>
  <c r="J236" i="12"/>
  <c r="J197" i="12"/>
  <c r="J353" i="12"/>
  <c r="J273" i="12"/>
  <c r="J156" i="12"/>
  <c r="J117" i="12"/>
  <c r="J119" i="12"/>
  <c r="J31" i="12" l="1"/>
  <c r="J16" i="12"/>
  <c r="E25" i="12" l="1"/>
  <c r="D25" i="12"/>
  <c r="K63" i="13"/>
  <c r="L63" i="13" s="1"/>
  <c r="K62" i="13"/>
  <c r="L62" i="13" s="1"/>
  <c r="K61" i="13"/>
  <c r="L61" i="13" s="1"/>
  <c r="K60" i="13"/>
  <c r="L60" i="13" s="1"/>
  <c r="K59" i="13"/>
  <c r="L59" i="13" s="1"/>
  <c r="K58" i="13"/>
  <c r="L58" i="13" s="1"/>
  <c r="K57" i="13"/>
  <c r="L57" i="13" s="1"/>
  <c r="K56" i="13"/>
  <c r="L56" i="13" s="1"/>
  <c r="K55" i="13"/>
  <c r="L55" i="13" s="1"/>
  <c r="K54" i="13"/>
  <c r="L54" i="13" s="1"/>
  <c r="K53" i="13"/>
  <c r="L53" i="13" s="1"/>
  <c r="K52" i="13"/>
  <c r="L52" i="13" s="1"/>
  <c r="K51" i="13"/>
  <c r="L51" i="13" s="1"/>
  <c r="K50" i="13"/>
  <c r="L50" i="13" s="1"/>
  <c r="K49" i="13"/>
  <c r="L49" i="13" s="1"/>
  <c r="K48" i="13"/>
  <c r="L48" i="13" s="1"/>
  <c r="K47" i="13"/>
  <c r="L47" i="13" s="1"/>
  <c r="K46" i="13"/>
  <c r="L46" i="13" s="1"/>
  <c r="K45" i="13"/>
  <c r="L45" i="13" s="1"/>
  <c r="K44" i="13"/>
  <c r="L44" i="13" s="1"/>
  <c r="K43" i="13"/>
  <c r="L43" i="13" s="1"/>
  <c r="K42" i="13"/>
  <c r="L42" i="13" s="1"/>
  <c r="K41" i="13"/>
  <c r="L41" i="13" s="1"/>
  <c r="K40" i="13"/>
  <c r="L40" i="13" s="1"/>
  <c r="K39" i="13"/>
  <c r="L39" i="13" s="1"/>
  <c r="K38" i="13"/>
  <c r="L38" i="13" s="1"/>
  <c r="K37" i="13"/>
  <c r="L37" i="13" s="1"/>
  <c r="K36" i="13"/>
  <c r="L36" i="13" s="1"/>
  <c r="K35" i="13"/>
  <c r="L35" i="13" s="1"/>
  <c r="K34" i="13"/>
  <c r="L34" i="13" s="1"/>
  <c r="K33" i="13"/>
  <c r="L33" i="13" s="1"/>
  <c r="K32" i="13"/>
  <c r="L32" i="13" s="1"/>
  <c r="K31" i="13"/>
  <c r="L31" i="13" s="1"/>
  <c r="K30" i="13"/>
  <c r="L30" i="13" s="1"/>
  <c r="K29" i="13"/>
  <c r="L29" i="13" s="1"/>
  <c r="K28" i="13"/>
  <c r="L28" i="13" s="1"/>
  <c r="K27" i="13"/>
  <c r="L27" i="13" s="1"/>
  <c r="K26" i="13"/>
  <c r="L26" i="13" s="1"/>
  <c r="K25" i="13"/>
  <c r="L25" i="13" s="1"/>
  <c r="K24" i="13"/>
  <c r="L24" i="13" s="1"/>
  <c r="K23" i="13"/>
  <c r="L23" i="13" s="1"/>
  <c r="K22" i="13"/>
  <c r="L22" i="13" s="1"/>
  <c r="K21" i="13"/>
  <c r="L21" i="13" s="1"/>
  <c r="K20" i="13"/>
  <c r="L20" i="13" s="1"/>
  <c r="K19" i="13"/>
  <c r="L19" i="13" s="1"/>
  <c r="K18" i="13"/>
  <c r="L18" i="13" s="1"/>
  <c r="K17" i="13"/>
  <c r="L17" i="13" s="1"/>
  <c r="K16" i="13"/>
  <c r="L16" i="13" s="1"/>
  <c r="K15" i="13"/>
  <c r="L15" i="13" s="1"/>
  <c r="K14" i="13"/>
  <c r="L14" i="13" s="1"/>
  <c r="K13" i="13"/>
  <c r="L13" i="13" s="1"/>
  <c r="K12" i="13"/>
  <c r="L12" i="13" s="1"/>
  <c r="K11" i="13"/>
  <c r="L11" i="13" s="1"/>
  <c r="K10" i="13"/>
  <c r="L10" i="13" s="1"/>
  <c r="K9" i="13"/>
  <c r="L9" i="13" s="1"/>
  <c r="K8" i="13"/>
  <c r="L8" i="13" s="1"/>
  <c r="K7" i="13"/>
  <c r="L7" i="13" s="1"/>
  <c r="K6" i="13"/>
  <c r="L6" i="13" s="1"/>
  <c r="K5" i="13"/>
  <c r="L5" i="13" s="1"/>
  <c r="K4" i="13"/>
  <c r="L4" i="13" l="1"/>
  <c r="N4" i="13" s="1"/>
  <c r="N7" i="13"/>
  <c r="N6" i="13"/>
  <c r="N52" i="13"/>
  <c r="N20" i="13"/>
  <c r="N51" i="13"/>
  <c r="D11" i="13"/>
  <c r="E11" i="13" s="1"/>
  <c r="D12" i="13"/>
  <c r="E12" i="13" s="1"/>
  <c r="D13" i="13"/>
  <c r="E13" i="13" s="1"/>
  <c r="D14" i="13"/>
  <c r="E14" i="13" s="1"/>
  <c r="D15" i="13"/>
  <c r="E15" i="13" s="1"/>
  <c r="D16" i="13"/>
  <c r="E16" i="13" s="1"/>
  <c r="D17" i="13"/>
  <c r="E17" i="13" s="1"/>
  <c r="D18" i="13"/>
  <c r="E18" i="13" s="1"/>
  <c r="D19" i="13"/>
  <c r="E19" i="13" s="1"/>
  <c r="D20" i="13"/>
  <c r="E20" i="13" s="1"/>
  <c r="D21" i="13"/>
  <c r="E21" i="13" s="1"/>
  <c r="D22" i="13"/>
  <c r="E22" i="13" s="1"/>
  <c r="D23" i="13"/>
  <c r="E23" i="13" s="1"/>
  <c r="D24" i="13"/>
  <c r="E24" i="13" s="1"/>
  <c r="D25" i="13"/>
  <c r="E25" i="13" s="1"/>
  <c r="D26" i="13"/>
  <c r="E26" i="13" s="1"/>
  <c r="D27" i="13"/>
  <c r="E27" i="13" s="1"/>
  <c r="D28" i="13"/>
  <c r="E28" i="13" s="1"/>
  <c r="D29" i="13"/>
  <c r="E29" i="13" s="1"/>
  <c r="D30" i="13"/>
  <c r="E30" i="13" s="1"/>
  <c r="D31" i="13"/>
  <c r="E31" i="13" s="1"/>
  <c r="D32" i="13"/>
  <c r="E32" i="13" s="1"/>
  <c r="D33" i="13"/>
  <c r="E33" i="13" s="1"/>
  <c r="D34" i="13"/>
  <c r="E34" i="13" s="1"/>
  <c r="D35" i="13"/>
  <c r="E35" i="13" s="1"/>
  <c r="D36" i="13"/>
  <c r="E36" i="13" s="1"/>
  <c r="D37" i="13"/>
  <c r="E37" i="13" s="1"/>
  <c r="D38" i="13"/>
  <c r="E38" i="13" s="1"/>
  <c r="D39" i="13"/>
  <c r="E39" i="13" s="1"/>
  <c r="D40" i="13"/>
  <c r="E40" i="13" s="1"/>
  <c r="D41" i="13"/>
  <c r="E41" i="13" s="1"/>
  <c r="D42" i="13"/>
  <c r="E42" i="13" s="1"/>
  <c r="D43" i="13"/>
  <c r="E43" i="13" s="1"/>
  <c r="D44" i="13"/>
  <c r="E44" i="13" s="1"/>
  <c r="D45" i="13"/>
  <c r="E45" i="13" s="1"/>
  <c r="D46" i="13"/>
  <c r="E46" i="13" s="1"/>
  <c r="D47" i="13"/>
  <c r="E47" i="13" s="1"/>
  <c r="D48" i="13"/>
  <c r="E48" i="13" s="1"/>
  <c r="D49" i="13"/>
  <c r="E49" i="13" s="1"/>
  <c r="D50" i="13"/>
  <c r="E50" i="13" s="1"/>
  <c r="D51" i="13"/>
  <c r="E51" i="13" s="1"/>
  <c r="D52" i="13"/>
  <c r="E52" i="13" s="1"/>
  <c r="D53" i="13"/>
  <c r="E53" i="13" s="1"/>
  <c r="D54" i="13"/>
  <c r="E54" i="13" s="1"/>
  <c r="D55" i="13"/>
  <c r="E55" i="13" s="1"/>
  <c r="D56" i="13"/>
  <c r="E56" i="13" s="1"/>
  <c r="D57" i="13"/>
  <c r="E57" i="13" s="1"/>
  <c r="D58" i="13"/>
  <c r="E58" i="13" s="1"/>
  <c r="D59" i="13"/>
  <c r="E59" i="13" s="1"/>
  <c r="D60" i="13"/>
  <c r="E60" i="13" s="1"/>
  <c r="D61" i="13"/>
  <c r="E61" i="13" s="1"/>
  <c r="D62" i="13"/>
  <c r="E62" i="13" s="1"/>
  <c r="D63" i="13"/>
  <c r="E63" i="13" s="1"/>
  <c r="D5" i="13"/>
  <c r="E5" i="13" s="1"/>
  <c r="D6" i="13"/>
  <c r="E6" i="13" s="1"/>
  <c r="D7" i="13"/>
  <c r="E7" i="13" s="1"/>
  <c r="D8" i="13"/>
  <c r="E8" i="13" s="1"/>
  <c r="D9" i="13"/>
  <c r="E9" i="13" s="1"/>
  <c r="D10" i="13"/>
  <c r="E10" i="13" s="1"/>
  <c r="N16" i="13" l="1"/>
  <c r="N48" i="13"/>
  <c r="N17" i="13"/>
  <c r="N15" i="13"/>
  <c r="N61" i="13"/>
  <c r="N19" i="13"/>
  <c r="N18" i="13"/>
  <c r="N34" i="13"/>
  <c r="N50" i="13"/>
  <c r="N9" i="13"/>
  <c r="N21" i="13"/>
  <c r="N8" i="13"/>
  <c r="N40" i="13"/>
  <c r="N41" i="13"/>
  <c r="N5" i="13"/>
  <c r="N58" i="13"/>
  <c r="N36" i="13"/>
  <c r="N57" i="13"/>
  <c r="N33" i="13"/>
  <c r="N59" i="13"/>
  <c r="N11" i="13"/>
  <c r="N47" i="13"/>
  <c r="N25" i="13"/>
  <c r="N45" i="13"/>
  <c r="N63" i="13"/>
  <c r="N55" i="13"/>
  <c r="N32" i="13"/>
  <c r="N53" i="13"/>
  <c r="N23" i="13"/>
  <c r="N39" i="13"/>
  <c r="N43" i="13"/>
  <c r="N24" i="13"/>
  <c r="N56" i="13"/>
  <c r="N44" i="13"/>
  <c r="N13" i="13"/>
  <c r="N35" i="13"/>
  <c r="N37" i="13"/>
  <c r="N22" i="13"/>
  <c r="N38" i="13"/>
  <c r="N54" i="13"/>
  <c r="N28" i="13"/>
  <c r="N60" i="13"/>
  <c r="N49" i="13"/>
  <c r="N26" i="13"/>
  <c r="N42" i="13"/>
  <c r="N30" i="13"/>
  <c r="N46" i="13"/>
  <c r="N62" i="13"/>
  <c r="F11" i="13" l="1"/>
  <c r="F15" i="13"/>
  <c r="F19" i="13"/>
  <c r="F23" i="13"/>
  <c r="F27" i="13"/>
  <c r="F31" i="13"/>
  <c r="F35" i="13"/>
  <c r="F39" i="13"/>
  <c r="F43" i="13"/>
  <c r="F47" i="13"/>
  <c r="F51" i="13"/>
  <c r="F55" i="13"/>
  <c r="F59" i="13"/>
  <c r="F63" i="13"/>
  <c r="F8" i="13"/>
  <c r="F18" i="13"/>
  <c r="F30" i="13"/>
  <c r="F38" i="13"/>
  <c r="F46" i="13"/>
  <c r="F58" i="13"/>
  <c r="F12" i="13"/>
  <c r="F16" i="13"/>
  <c r="F20" i="13"/>
  <c r="F24" i="13"/>
  <c r="F28" i="13"/>
  <c r="F32" i="13"/>
  <c r="F36" i="13"/>
  <c r="F40" i="13"/>
  <c r="F44" i="13"/>
  <c r="F48" i="13"/>
  <c r="F52" i="13"/>
  <c r="F56" i="13"/>
  <c r="F60" i="13"/>
  <c r="F5" i="13"/>
  <c r="F9" i="13"/>
  <c r="F22" i="13"/>
  <c r="F50" i="13"/>
  <c r="F62" i="13"/>
  <c r="F13" i="13"/>
  <c r="F17" i="13"/>
  <c r="F21" i="13"/>
  <c r="F25" i="13"/>
  <c r="F29" i="13"/>
  <c r="F33" i="13"/>
  <c r="F37" i="13"/>
  <c r="F41" i="13"/>
  <c r="F45" i="13"/>
  <c r="F49" i="13"/>
  <c r="F53" i="13"/>
  <c r="F57" i="13"/>
  <c r="F61" i="13"/>
  <c r="F6" i="13"/>
  <c r="F10" i="13"/>
  <c r="F14" i="13"/>
  <c r="F26" i="13"/>
  <c r="F34" i="13"/>
  <c r="F42" i="13"/>
  <c r="F54" i="13"/>
  <c r="F7" i="13"/>
  <c r="F4" i="13"/>
  <c r="D4" i="13"/>
  <c r="E4" i="13" s="1"/>
  <c r="G47" i="13" l="1"/>
  <c r="G59" i="13"/>
  <c r="G54" i="13"/>
  <c r="G38" i="13"/>
  <c r="G50" i="13"/>
  <c r="G31" i="13"/>
  <c r="G27" i="13"/>
  <c r="G58" i="13"/>
  <c r="G42" i="13"/>
  <c r="G26" i="13"/>
  <c r="G8" i="13"/>
  <c r="G10" i="13"/>
  <c r="G53" i="13"/>
  <c r="G37" i="13"/>
  <c r="G21" i="13"/>
  <c r="G55" i="13"/>
  <c r="G11" i="13"/>
  <c r="G56" i="13"/>
  <c r="G40" i="13"/>
  <c r="G24" i="13"/>
  <c r="G19" i="13"/>
  <c r="G22" i="13"/>
  <c r="G51" i="13"/>
  <c r="G6" i="13"/>
  <c r="G49" i="13"/>
  <c r="G33" i="13"/>
  <c r="G17" i="13"/>
  <c r="G43" i="13"/>
  <c r="G9" i="13"/>
  <c r="G52" i="13"/>
  <c r="G36" i="13"/>
  <c r="G20" i="13"/>
  <c r="G7" i="13"/>
  <c r="G34" i="13"/>
  <c r="G18" i="13"/>
  <c r="G61" i="13"/>
  <c r="G45" i="13"/>
  <c r="G29" i="13"/>
  <c r="G13" i="13"/>
  <c r="G35" i="13"/>
  <c r="G5" i="13"/>
  <c r="G48" i="13"/>
  <c r="G32" i="13"/>
  <c r="G16" i="13"/>
  <c r="G39" i="13"/>
  <c r="G62" i="13"/>
  <c r="G46" i="13"/>
  <c r="G30" i="13"/>
  <c r="G14" i="13"/>
  <c r="G15" i="13"/>
  <c r="G57" i="13"/>
  <c r="G41" i="13"/>
  <c r="G25" i="13"/>
  <c r="G63" i="13"/>
  <c r="G23" i="13"/>
  <c r="G60" i="13"/>
  <c r="G44" i="13"/>
  <c r="G28" i="13"/>
  <c r="G12" i="13"/>
  <c r="G4" i="13"/>
  <c r="J37" i="12" l="1"/>
  <c r="J39" i="12" s="1"/>
  <c r="J41" i="12" l="1"/>
  <c r="N14" i="13"/>
  <c r="N12" i="13"/>
  <c r="N10" i="13"/>
  <c r="J76" i="12" s="1"/>
  <c r="J78" i="12" s="1"/>
  <c r="N31" i="13"/>
  <c r="N27" i="13"/>
  <c r="N29" i="13"/>
  <c r="J80" i="12" l="1"/>
</calcChain>
</file>

<file path=xl/sharedStrings.xml><?xml version="1.0" encoding="utf-8"?>
<sst xmlns="http://schemas.openxmlformats.org/spreadsheetml/2006/main" count="331" uniqueCount="49">
  <si>
    <t>m²</t>
  </si>
  <si>
    <t>m³</t>
  </si>
  <si>
    <t>mm/h</t>
  </si>
  <si>
    <t>h</t>
  </si>
  <si>
    <t>l/s</t>
  </si>
  <si>
    <t>Débit d'infiltration</t>
  </si>
  <si>
    <t>Durée
(minutes)</t>
  </si>
  <si>
    <t>Quantité
(mm)</t>
  </si>
  <si>
    <t>Débit unitaire
(l/s/m²)</t>
  </si>
  <si>
    <t>Débit total
(l/s)</t>
  </si>
  <si>
    <t>Débit de fuite
(l/s)</t>
  </si>
  <si>
    <t>Volume tampon
(m³)</t>
  </si>
  <si>
    <t>ZONE 1</t>
  </si>
  <si>
    <t>ZONE 2</t>
  </si>
  <si>
    <t>A. Surfaces</t>
  </si>
  <si>
    <t>B. Calcul du débit d'infiltration</t>
  </si>
  <si>
    <t xml:space="preserve">Encodez ci-dessous les surfaces de la zone considérée. </t>
  </si>
  <si>
    <t>Encodez ci-dessous la perméabilité du sol. La perméabilité doit idéalement être mesurée in situ.</t>
  </si>
  <si>
    <t>C. Calcul du volume tampon</t>
  </si>
  <si>
    <t>cm</t>
  </si>
  <si>
    <t>Encodez ci-dessous les surfaces d'infiltration de la zone considérée.</t>
  </si>
  <si>
    <t>Gestion à la parcelle des eaux pluviales</t>
  </si>
  <si>
    <t>Total de la zone considérée</t>
  </si>
  <si>
    <t>ZONE 3</t>
  </si>
  <si>
    <t>ZONE 4</t>
  </si>
  <si>
    <t>ZONE 5</t>
  </si>
  <si>
    <t>ZONE 6</t>
  </si>
  <si>
    <t>ZONE 7</t>
  </si>
  <si>
    <t>ZONE 8</t>
  </si>
  <si>
    <t>ZONE 9</t>
  </si>
  <si>
    <t>ZONE 10</t>
  </si>
  <si>
    <t>NOM de la ZONE</t>
  </si>
  <si>
    <t>Surfaces de pleine terre</t>
  </si>
  <si>
    <t>Perméabilité</t>
  </si>
  <si>
    <t>Volume tampon</t>
  </si>
  <si>
    <t>Hauteur d'eau correspondante sur la surface d'infiltration</t>
  </si>
  <si>
    <t>Temps de vidange</t>
  </si>
  <si>
    <t>Surfaces de ruissellement</t>
  </si>
  <si>
    <t>Surfaces des aménagements d'infiltration</t>
  </si>
  <si>
    <t>J</t>
  </si>
  <si>
    <t>K</t>
  </si>
  <si>
    <t>L</t>
  </si>
  <si>
    <t>Ci-dessous plusieurs exemples de calculateurs pré-remplis</t>
  </si>
  <si>
    <t>Exemple 1</t>
  </si>
  <si>
    <t>Exemple 2</t>
  </si>
  <si>
    <t>Exemple 3</t>
  </si>
  <si>
    <t>Exemple 4</t>
  </si>
  <si>
    <t>Remplissez les cases vertes</t>
  </si>
  <si>
    <t>Cliquez ici pour accéder à des explications complémentaires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</si>
</sst>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&quot;Vous gerez &quot;0&quot; m³ sans rejet&quot;"/>
    <numFmt numFmtId="166" formatCode="0.000"/>
    <numFmt numFmtId="167" formatCode="0&quot; m³/an&quot;"/>
    <numFmt numFmtId="168" formatCode="#,##0&quot; ans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Tw Cen MT"/>
      <family val="2"/>
    </font>
    <font>
      <b/>
      <sz val="10"/>
      <color theme="1"/>
      <name val="Tw Cen MT"/>
      <family val="2"/>
    </font>
    <font>
      <sz val="10"/>
      <color theme="1"/>
      <name val="Tw Cen MT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10"/>
      <color rgb="FFFF0000"/>
      <name val="Verdana"/>
      <family val="2"/>
    </font>
    <font>
      <b/>
      <sz val="8"/>
      <name val="Verdana"/>
      <family val="2"/>
    </font>
    <font>
      <b/>
      <sz val="8"/>
      <color theme="1"/>
      <name val="Verdana"/>
      <family val="2"/>
    </font>
    <font>
      <b/>
      <sz val="12"/>
      <color theme="1"/>
      <name val="Verdana"/>
      <family val="2"/>
    </font>
    <font>
      <b/>
      <sz val="8"/>
      <color rgb="FFC00000"/>
      <name val="Verdana"/>
      <family val="2"/>
    </font>
    <font>
      <sz val="8"/>
      <color theme="1"/>
      <name val="Verdana"/>
      <family val="2"/>
    </font>
    <font>
      <b/>
      <sz val="8"/>
      <color theme="0"/>
      <name val="Verdana"/>
      <family val="2"/>
    </font>
    <font>
      <b/>
      <sz val="16"/>
      <color rgb="FF006F90"/>
      <name val="Verdana"/>
      <family val="2"/>
    </font>
    <font>
      <b/>
      <sz val="10"/>
      <color rgb="FF006F90"/>
      <name val="Verdana"/>
      <family val="2"/>
    </font>
    <font>
      <sz val="8"/>
      <color rgb="FF62636A"/>
      <name val="Verdana"/>
      <family val="2"/>
    </font>
    <font>
      <b/>
      <sz val="8"/>
      <color rgb="FF62636A"/>
      <name val="Verdana"/>
      <family val="2"/>
    </font>
    <font>
      <sz val="11"/>
      <color theme="1"/>
      <name val="Wingdings"/>
      <charset val="2"/>
    </font>
    <font>
      <b/>
      <sz val="28"/>
      <color rgb="FF62636A"/>
      <name val="Wingdings"/>
      <charset val="2"/>
    </font>
    <font>
      <b/>
      <sz val="12"/>
      <color theme="0"/>
      <name val="Verdana"/>
      <family val="2"/>
    </font>
    <font>
      <b/>
      <sz val="10"/>
      <color rgb="FFC00000"/>
      <name val="Verdana"/>
      <family val="2"/>
    </font>
    <font>
      <b/>
      <sz val="10"/>
      <color rgb="FFC00000"/>
      <name val="Tw Cen MT"/>
      <family val="2"/>
    </font>
    <font>
      <sz val="12"/>
      <color rgb="FF006F90"/>
      <name val="Verdana"/>
      <family val="2"/>
    </font>
    <font>
      <b/>
      <sz val="18"/>
      <color rgb="FF006F90"/>
      <name val="Verdana"/>
      <family val="2"/>
    </font>
    <font>
      <sz val="11"/>
      <color rgb="FF006F90"/>
      <name val="Verdana"/>
      <family val="2"/>
    </font>
    <font>
      <b/>
      <sz val="8"/>
      <color rgb="FF006F90"/>
      <name val="Verdana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F90"/>
        <bgColor indexed="64"/>
      </patternFill>
    </fill>
    <fill>
      <patternFill patternType="solid">
        <fgColor rgb="FF8DB63C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 style="thin">
        <color theme="5"/>
      </right>
      <top/>
      <bottom/>
      <diagonal/>
    </border>
    <border>
      <left/>
      <right/>
      <top/>
      <bottom style="thin">
        <color theme="5"/>
      </bottom>
      <diagonal/>
    </border>
    <border>
      <left style="thin">
        <color rgb="FF006F90"/>
      </left>
      <right/>
      <top/>
      <bottom/>
      <diagonal/>
    </border>
    <border>
      <left/>
      <right style="thin">
        <color rgb="FF006F90"/>
      </right>
      <top/>
      <bottom/>
      <diagonal/>
    </border>
    <border>
      <left style="thin">
        <color rgb="FF006F90"/>
      </left>
      <right/>
      <top/>
      <bottom style="thin">
        <color theme="0"/>
      </bottom>
      <diagonal/>
    </border>
    <border>
      <left style="medium">
        <color rgb="FF006F90"/>
      </left>
      <right/>
      <top style="medium">
        <color rgb="FF006F90"/>
      </top>
      <bottom/>
      <diagonal/>
    </border>
    <border>
      <left/>
      <right/>
      <top style="medium">
        <color rgb="FF006F90"/>
      </top>
      <bottom/>
      <diagonal/>
    </border>
    <border>
      <left/>
      <right style="medium">
        <color rgb="FF006F90"/>
      </right>
      <top style="medium">
        <color rgb="FF006F90"/>
      </top>
      <bottom/>
      <diagonal/>
    </border>
    <border>
      <left style="medium">
        <color rgb="FF006F90"/>
      </left>
      <right/>
      <top/>
      <bottom/>
      <diagonal/>
    </border>
    <border>
      <left/>
      <right style="medium">
        <color rgb="FF006F90"/>
      </right>
      <top/>
      <bottom/>
      <diagonal/>
    </border>
    <border>
      <left style="medium">
        <color rgb="FF006F90"/>
      </left>
      <right/>
      <top/>
      <bottom style="medium">
        <color rgb="FF006F90"/>
      </bottom>
      <diagonal/>
    </border>
    <border>
      <left/>
      <right/>
      <top/>
      <bottom style="medium">
        <color rgb="FF006F90"/>
      </bottom>
      <diagonal/>
    </border>
    <border>
      <left/>
      <right style="medium">
        <color rgb="FF006F90"/>
      </right>
      <top/>
      <bottom style="medium">
        <color rgb="FF006F90"/>
      </bottom>
      <diagonal/>
    </border>
    <border>
      <left style="thin">
        <color rgb="FF006F90"/>
      </left>
      <right/>
      <top style="thin">
        <color rgb="FF006F90"/>
      </top>
      <bottom/>
      <diagonal/>
    </border>
    <border>
      <left/>
      <right/>
      <top style="thin">
        <color rgb="FF006F90"/>
      </top>
      <bottom/>
      <diagonal/>
    </border>
    <border>
      <left/>
      <right style="thin">
        <color rgb="FF006F90"/>
      </right>
      <top style="thin">
        <color rgb="FF006F90"/>
      </top>
      <bottom/>
      <diagonal/>
    </border>
    <border>
      <left style="thin">
        <color rgb="FF006F90"/>
      </left>
      <right/>
      <top/>
      <bottom style="thin">
        <color rgb="FF006F90"/>
      </bottom>
      <diagonal/>
    </border>
    <border>
      <left/>
      <right/>
      <top/>
      <bottom style="thin">
        <color rgb="FF006F90"/>
      </bottom>
      <diagonal/>
    </border>
    <border>
      <left/>
      <right style="thin">
        <color rgb="FF006F90"/>
      </right>
      <top/>
      <bottom style="thin">
        <color rgb="FF006F90"/>
      </bottom>
      <diagonal/>
    </border>
    <border>
      <left style="medium">
        <color rgb="FF8DB63C"/>
      </left>
      <right/>
      <top style="medium">
        <color rgb="FF8DB63C"/>
      </top>
      <bottom/>
      <diagonal/>
    </border>
    <border>
      <left/>
      <right/>
      <top style="medium">
        <color rgb="FF8DB63C"/>
      </top>
      <bottom/>
      <diagonal/>
    </border>
    <border>
      <left/>
      <right style="medium">
        <color rgb="FF8DB63C"/>
      </right>
      <top style="medium">
        <color rgb="FF8DB63C"/>
      </top>
      <bottom/>
      <diagonal/>
    </border>
    <border>
      <left style="dashed">
        <color rgb="FF8DB63C"/>
      </left>
      <right/>
      <top/>
      <bottom/>
      <diagonal/>
    </border>
    <border>
      <left/>
      <right style="dashed">
        <color rgb="FF8DB63C"/>
      </right>
      <top/>
      <bottom/>
      <diagonal/>
    </border>
    <border>
      <left style="dashed">
        <color rgb="FF8DB63C"/>
      </left>
      <right/>
      <top/>
      <bottom style="dashed">
        <color rgb="FF8DB63C"/>
      </bottom>
      <diagonal/>
    </border>
    <border>
      <left/>
      <right/>
      <top/>
      <bottom style="dashed">
        <color rgb="FF8DB63C"/>
      </bottom>
      <diagonal/>
    </border>
    <border>
      <left/>
      <right style="dashed">
        <color rgb="FF8DB63C"/>
      </right>
      <top/>
      <bottom style="dashed">
        <color rgb="FF8DB63C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10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/>
    </xf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 applyAlignment="1">
      <alignment horizontal="center"/>
    </xf>
    <xf numFmtId="0" fontId="5" fillId="0" borderId="0" xfId="0" applyFont="1" applyAlignment="1"/>
    <xf numFmtId="0" fontId="4" fillId="0" borderId="0" xfId="0" applyFont="1"/>
    <xf numFmtId="0" fontId="2" fillId="0" borderId="2" xfId="0" applyFont="1" applyBorder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168" fontId="2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18" fillId="0" borderId="0" xfId="0" applyFont="1"/>
    <xf numFmtId="0" fontId="4" fillId="0" borderId="8" xfId="0" applyFont="1" applyBorder="1"/>
    <xf numFmtId="0" fontId="4" fillId="0" borderId="9" xfId="0" applyFont="1" applyBorder="1"/>
    <xf numFmtId="0" fontId="4" fillId="0" borderId="11" xfId="0" applyFont="1" applyBorder="1"/>
    <xf numFmtId="0" fontId="5" fillId="2" borderId="0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4" fillId="2" borderId="12" xfId="0" applyFont="1" applyFill="1" applyBorder="1"/>
    <xf numFmtId="165" fontId="4" fillId="2" borderId="0" xfId="0" applyNumberFormat="1" applyFont="1" applyFill="1" applyBorder="1"/>
    <xf numFmtId="0" fontId="5" fillId="2" borderId="0" xfId="0" applyFont="1" applyFill="1" applyBorder="1" applyAlignment="1">
      <alignment horizontal="left" vertic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7" fillId="0" borderId="0" xfId="0" applyFont="1" applyBorder="1" applyAlignment="1">
      <alignment vertical="top"/>
    </xf>
    <xf numFmtId="0" fontId="14" fillId="2" borderId="10" xfId="0" applyFont="1" applyFill="1" applyBorder="1" applyAlignment="1"/>
    <xf numFmtId="0" fontId="5" fillId="2" borderId="11" xfId="0" applyFont="1" applyFill="1" applyBorder="1" applyAlignment="1">
      <alignment horizontal="center"/>
    </xf>
    <xf numFmtId="0" fontId="7" fillId="0" borderId="11" xfId="0" applyFont="1" applyBorder="1" applyAlignment="1">
      <alignment vertical="top"/>
    </xf>
    <xf numFmtId="0" fontId="5" fillId="2" borderId="1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0" fillId="2" borderId="11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6" fillId="2" borderId="11" xfId="0" applyFont="1" applyFill="1" applyBorder="1"/>
    <xf numFmtId="0" fontId="5" fillId="2" borderId="12" xfId="0" applyFont="1" applyFill="1" applyBorder="1" applyAlignment="1">
      <alignment horizontal="center" vertical="center"/>
    </xf>
    <xf numFmtId="0" fontId="15" fillId="2" borderId="16" xfId="0" applyFont="1" applyFill="1" applyBorder="1"/>
    <xf numFmtId="0" fontId="5" fillId="2" borderId="17" xfId="0" applyFont="1" applyFill="1" applyBorder="1"/>
    <xf numFmtId="0" fontId="5" fillId="2" borderId="18" xfId="0" applyFont="1" applyFill="1" applyBorder="1"/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left" vertical="center"/>
    </xf>
    <xf numFmtId="165" fontId="12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left" vertical="center"/>
    </xf>
    <xf numFmtId="165" fontId="16" fillId="2" borderId="0" xfId="0" applyNumberFormat="1" applyFont="1" applyFill="1" applyBorder="1"/>
    <xf numFmtId="0" fontId="17" fillId="2" borderId="0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/>
    </xf>
    <xf numFmtId="0" fontId="11" fillId="2" borderId="6" xfId="0" applyFont="1" applyFill="1" applyBorder="1" applyAlignment="1">
      <alignment vertical="center" wrapText="1"/>
    </xf>
    <xf numFmtId="0" fontId="16" fillId="2" borderId="0" xfId="0" applyFont="1" applyFill="1" applyBorder="1" applyAlignment="1">
      <alignment vertical="center"/>
    </xf>
    <xf numFmtId="0" fontId="4" fillId="0" borderId="5" xfId="0" applyFont="1" applyBorder="1"/>
    <xf numFmtId="0" fontId="17" fillId="2" borderId="6" xfId="0" applyFont="1" applyFill="1" applyBorder="1" applyAlignment="1">
      <alignment horizontal="center"/>
    </xf>
    <xf numFmtId="0" fontId="4" fillId="2" borderId="19" xfId="0" applyFont="1" applyFill="1" applyBorder="1" applyAlignment="1">
      <alignment vertical="center"/>
    </xf>
    <xf numFmtId="165" fontId="4" fillId="2" borderId="20" xfId="0" applyNumberFormat="1" applyFont="1" applyFill="1" applyBorder="1"/>
    <xf numFmtId="2" fontId="4" fillId="2" borderId="20" xfId="0" applyNumberFormat="1" applyFont="1" applyFill="1" applyBorder="1" applyAlignment="1">
      <alignment horizontal="right" vertical="center"/>
    </xf>
    <xf numFmtId="0" fontId="4" fillId="2" borderId="21" xfId="0" applyFont="1" applyFill="1" applyBorder="1" applyAlignment="1">
      <alignment horizontal="left" vertical="center"/>
    </xf>
    <xf numFmtId="1" fontId="4" fillId="2" borderId="20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horizontal="center"/>
    </xf>
    <xf numFmtId="1" fontId="9" fillId="2" borderId="0" xfId="0" applyNumberFormat="1" applyFont="1" applyFill="1" applyBorder="1" applyAlignment="1">
      <alignment horizontal="center"/>
    </xf>
    <xf numFmtId="0" fontId="19" fillId="0" borderId="7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right" vertical="center"/>
    </xf>
    <xf numFmtId="2" fontId="13" fillId="3" borderId="1" xfId="0" applyNumberFormat="1" applyFont="1" applyFill="1" applyBorder="1" applyAlignment="1">
      <alignment horizontal="right" vertical="center"/>
    </xf>
    <xf numFmtId="0" fontId="13" fillId="4" borderId="1" xfId="0" applyFont="1" applyFill="1" applyBorder="1" applyAlignment="1" applyProtection="1">
      <alignment horizontal="right" vertical="center"/>
      <protection locked="0"/>
    </xf>
    <xf numFmtId="1" fontId="13" fillId="3" borderId="1" xfId="0" applyNumberFormat="1" applyFont="1" applyFill="1" applyBorder="1" applyAlignment="1">
      <alignment horizontal="right" vertical="center"/>
    </xf>
    <xf numFmtId="0" fontId="21" fillId="0" borderId="0" xfId="0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12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5" fillId="2" borderId="25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6" fillId="2" borderId="25" xfId="0" applyFont="1" applyFill="1" applyBorder="1"/>
    <xf numFmtId="0" fontId="5" fillId="2" borderId="26" xfId="0" applyFont="1" applyFill="1" applyBorder="1"/>
    <xf numFmtId="0" fontId="7" fillId="0" borderId="25" xfId="0" applyFont="1" applyBorder="1" applyAlignment="1">
      <alignment vertical="top"/>
    </xf>
    <xf numFmtId="0" fontId="8" fillId="2" borderId="26" xfId="0" applyFont="1" applyFill="1" applyBorder="1" applyAlignment="1">
      <alignment horizontal="left" vertical="center" wrapText="1"/>
    </xf>
    <xf numFmtId="0" fontId="4" fillId="0" borderId="25" xfId="0" applyFont="1" applyBorder="1"/>
    <xf numFmtId="0" fontId="4" fillId="2" borderId="26" xfId="0" applyFont="1" applyFill="1" applyBorder="1" applyAlignment="1">
      <alignment horizontal="left" vertical="center"/>
    </xf>
    <xf numFmtId="0" fontId="5" fillId="2" borderId="26" xfId="0" applyFont="1" applyFill="1" applyBorder="1" applyAlignment="1">
      <alignment horizontal="left" vertical="center"/>
    </xf>
    <xf numFmtId="0" fontId="11" fillId="2" borderId="26" xfId="0" applyFont="1" applyFill="1" applyBorder="1" applyAlignment="1">
      <alignment horizontal="left" vertical="center" wrapText="1"/>
    </xf>
    <xf numFmtId="0" fontId="4" fillId="0" borderId="27" xfId="0" applyFont="1" applyBorder="1"/>
    <xf numFmtId="0" fontId="4" fillId="2" borderId="28" xfId="0" applyFont="1" applyFill="1" applyBorder="1" applyAlignment="1">
      <alignment vertical="center"/>
    </xf>
    <xf numFmtId="165" fontId="4" fillId="2" borderId="28" xfId="0" applyNumberFormat="1" applyFont="1" applyFill="1" applyBorder="1"/>
    <xf numFmtId="1" fontId="4" fillId="2" borderId="28" xfId="0" applyNumberFormat="1" applyFont="1" applyFill="1" applyBorder="1" applyAlignment="1">
      <alignment horizontal="right" vertical="center"/>
    </xf>
    <xf numFmtId="0" fontId="4" fillId="2" borderId="28" xfId="0" applyFont="1" applyFill="1" applyBorder="1" applyAlignment="1">
      <alignment horizontal="left" vertical="center"/>
    </xf>
    <xf numFmtId="0" fontId="4" fillId="2" borderId="29" xfId="0" applyFont="1" applyFill="1" applyBorder="1" applyAlignment="1">
      <alignment horizontal="left" vertical="center"/>
    </xf>
    <xf numFmtId="0" fontId="5" fillId="0" borderId="0" xfId="0" applyFont="1"/>
    <xf numFmtId="0" fontId="4" fillId="0" borderId="0" xfId="0" applyFont="1" applyAlignment="1"/>
    <xf numFmtId="0" fontId="27" fillId="0" borderId="0" xfId="1" applyAlignment="1"/>
    <xf numFmtId="0" fontId="13" fillId="3" borderId="5" xfId="0" applyFont="1" applyFill="1" applyBorder="1" applyAlignment="1">
      <alignment vertical="center" wrapText="1"/>
    </xf>
    <xf numFmtId="0" fontId="13" fillId="3" borderId="0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 applyProtection="1">
      <alignment horizontal="center" vertical="center"/>
      <protection locked="0"/>
    </xf>
    <xf numFmtId="0" fontId="20" fillId="4" borderId="23" xfId="0" applyFont="1" applyFill="1" applyBorder="1" applyAlignment="1" applyProtection="1">
      <alignment horizontal="center" vertical="center"/>
      <protection locked="0"/>
    </xf>
    <xf numFmtId="0" fontId="20" fillId="4" borderId="24" xfId="0" applyFont="1" applyFill="1" applyBorder="1" applyAlignment="1" applyProtection="1">
      <alignment horizontal="center" vertical="center"/>
      <protection locked="0"/>
    </xf>
    <xf numFmtId="0" fontId="14" fillId="2" borderId="9" xfId="0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2">
    <cellStyle name="Lien hypertexte" xfId="1" builtinId="8"/>
    <cellStyle name="Normal" xfId="0" builtinId="0"/>
  </cellStyles>
  <dxfs count="168">
    <dxf>
      <fill>
        <patternFill patternType="lightGray"/>
      </fill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ont>
        <b/>
        <i val="0"/>
        <color rgb="FFC00000"/>
      </font>
    </dxf>
    <dxf>
      <font>
        <b/>
        <i val="0"/>
        <color rgb="FF8DB63C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strike val="0"/>
        <color rgb="FF8DB63C"/>
      </font>
    </dxf>
    <dxf>
      <font>
        <b/>
        <i val="0"/>
        <color theme="5"/>
      </font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</dxfs>
  <tableStyles count="0" defaultTableStyle="TableStyleMedium2" defaultPivotStyle="PivotStyleLight16"/>
  <colors>
    <mruColors>
      <color rgb="FF006F90"/>
      <color rgb="FF8DB63C"/>
      <color rgb="FF62636A"/>
      <color rgb="FFCCE9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265039</xdr:colOff>
      <xdr:row>0</xdr:row>
      <xdr:rowOff>11037</xdr:rowOff>
    </xdr:from>
    <xdr:to>
      <xdr:col>14</xdr:col>
      <xdr:colOff>1447192</xdr:colOff>
      <xdr:row>4</xdr:row>
      <xdr:rowOff>91672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604" y="11037"/>
          <a:ext cx="1778000" cy="903374"/>
        </a:xfrm>
        <a:prstGeom prst="rect">
          <a:avLst/>
        </a:prstGeom>
      </xdr:spPr>
    </xdr:pic>
    <xdr:clientData/>
  </xdr:twoCellAnchor>
  <xdr:twoCellAnchor editAs="oneCell">
    <xdr:from>
      <xdr:col>14</xdr:col>
      <xdr:colOff>48190</xdr:colOff>
      <xdr:row>12</xdr:row>
      <xdr:rowOff>28895</xdr:rowOff>
    </xdr:from>
    <xdr:to>
      <xdr:col>20</xdr:col>
      <xdr:colOff>311575</xdr:colOff>
      <xdr:row>41</xdr:row>
      <xdr:rowOff>96913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04B86C6-E976-41E1-8DC1-780128A1F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281" y="2326440"/>
          <a:ext cx="8143158" cy="4732382"/>
        </a:xfrm>
        <a:prstGeom prst="rect">
          <a:avLst/>
        </a:prstGeom>
      </xdr:spPr>
    </xdr:pic>
    <xdr:clientData/>
  </xdr:twoCellAnchor>
  <xdr:twoCellAnchor editAs="oneCell">
    <xdr:from>
      <xdr:col>14</xdr:col>
      <xdr:colOff>60739</xdr:colOff>
      <xdr:row>46</xdr:row>
      <xdr:rowOff>4045</xdr:rowOff>
    </xdr:from>
    <xdr:to>
      <xdr:col>20</xdr:col>
      <xdr:colOff>323523</xdr:colOff>
      <xdr:row>77</xdr:row>
      <xdr:rowOff>16794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3E1BCAE-5977-4E90-A8CA-91982373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830" y="7710636"/>
          <a:ext cx="8142557" cy="5242840"/>
        </a:xfrm>
        <a:prstGeom prst="rect">
          <a:avLst/>
        </a:prstGeom>
      </xdr:spPr>
    </xdr:pic>
    <xdr:clientData/>
  </xdr:twoCellAnchor>
  <xdr:twoCellAnchor editAs="oneCell">
    <xdr:from>
      <xdr:col>14</xdr:col>
      <xdr:colOff>49690</xdr:colOff>
      <xdr:row>80</xdr:row>
      <xdr:rowOff>55227</xdr:rowOff>
    </xdr:from>
    <xdr:to>
      <xdr:col>20</xdr:col>
      <xdr:colOff>340083</xdr:colOff>
      <xdr:row>109</xdr:row>
      <xdr:rowOff>61481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5DB9B7C-06D6-4B76-8A96-BFA3ECBB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781" y="13396000"/>
          <a:ext cx="8170166" cy="5155526"/>
        </a:xfrm>
        <a:prstGeom prst="rect">
          <a:avLst/>
        </a:prstGeom>
      </xdr:spPr>
    </xdr:pic>
    <xdr:clientData/>
  </xdr:twoCellAnchor>
  <xdr:twoCellAnchor editAs="oneCell">
    <xdr:from>
      <xdr:col>14</xdr:col>
      <xdr:colOff>49684</xdr:colOff>
      <xdr:row>113</xdr:row>
      <xdr:rowOff>40438</xdr:rowOff>
    </xdr:from>
    <xdr:to>
      <xdr:col>20</xdr:col>
      <xdr:colOff>489165</xdr:colOff>
      <xdr:row>143</xdr:row>
      <xdr:rowOff>239758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FA4A364-6F58-47A0-BAE5-B9392FCA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775" y="19078893"/>
          <a:ext cx="8319254" cy="52389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dewez\Dropbox\R1174-Facilitateur_EAU\Outils\O07-Permis%20Environnement%20(BE)\Outil_calcul\R1313-190916-Eaux%20pluv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ALL"/>
      <sheetName val="Z1"/>
      <sheetName val="Z1_CD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RECAP"/>
    </sheetNames>
    <sheetDataSet>
      <sheetData sheetId="0">
        <row r="3">
          <cell r="A3">
            <v>2</v>
          </cell>
        </row>
        <row r="4">
          <cell r="A4">
            <v>20</v>
          </cell>
        </row>
        <row r="5">
          <cell r="A5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vironnement.brussels/reglementation/obligations-et-autorisations/gerer-les-eaux-de-pluie-vos-obligation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D3"/>
  <sheetViews>
    <sheetView zoomScaleNormal="100" workbookViewId="0">
      <selection activeCell="E19" sqref="E19"/>
    </sheetView>
  </sheetViews>
  <sheetFormatPr baseColWidth="10" defaultColWidth="11.453125" defaultRowHeight="14" x14ac:dyDescent="0.3"/>
  <cols>
    <col min="1" max="1" width="30" style="1" customWidth="1"/>
    <col min="2" max="16384" width="11.453125" style="1"/>
  </cols>
  <sheetData>
    <row r="1" spans="1:4" x14ac:dyDescent="0.3">
      <c r="A1" s="19" t="s">
        <v>39</v>
      </c>
      <c r="D1" s="19"/>
    </row>
    <row r="2" spans="1:4" x14ac:dyDescent="0.3">
      <c r="A2" s="19" t="s">
        <v>40</v>
      </c>
      <c r="D2" s="19"/>
    </row>
    <row r="3" spans="1:4" x14ac:dyDescent="0.3">
      <c r="A3" s="19" t="s">
        <v>41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P399"/>
  <sheetViews>
    <sheetView showGridLines="0" tabSelected="1" zoomScale="110" zoomScaleNormal="110" zoomScaleSheetLayoutView="130" workbookViewId="0">
      <selection activeCell="C6" sqref="C6:L6"/>
    </sheetView>
  </sheetViews>
  <sheetFormatPr baseColWidth="10" defaultColWidth="11.453125" defaultRowHeight="13.5" x14ac:dyDescent="0.3"/>
  <cols>
    <col min="1" max="1" width="1.6328125" style="9" customWidth="1"/>
    <col min="2" max="3" width="2.6328125" style="9" customWidth="1"/>
    <col min="4" max="4" width="5.6328125" style="9" customWidth="1"/>
    <col min="5" max="8" width="8.6328125" style="9" customWidth="1"/>
    <col min="9" max="9" width="14.453125" style="9" customWidth="1"/>
    <col min="10" max="11" width="8.6328125" style="9" customWidth="1"/>
    <col min="12" max="13" width="2.6328125" style="9" customWidth="1"/>
    <col min="14" max="14" width="8.6328125" style="9" customWidth="1"/>
    <col min="15" max="15" width="55.36328125" style="9" bestFit="1" customWidth="1"/>
    <col min="16" max="16384" width="11.453125" style="9"/>
  </cols>
  <sheetData>
    <row r="1" spans="1:16" ht="9.75" customHeight="1" thickBot="1" x14ac:dyDescent="0.35"/>
    <row r="2" spans="1:16" ht="12.75" customHeight="1" x14ac:dyDescent="0.35">
      <c r="B2" s="20"/>
      <c r="C2" s="21"/>
      <c r="D2" s="104"/>
      <c r="E2" s="104"/>
      <c r="F2" s="104"/>
      <c r="G2" s="104"/>
      <c r="H2" s="104"/>
      <c r="I2" s="104"/>
      <c r="J2" s="104"/>
      <c r="K2" s="104"/>
      <c r="L2" s="35"/>
      <c r="M2" s="31"/>
      <c r="N2" s="8"/>
      <c r="O2" s="8"/>
    </row>
    <row r="3" spans="1:16" ht="19.5" customHeight="1" x14ac:dyDescent="0.3">
      <c r="B3" s="22"/>
      <c r="C3" s="105" t="s">
        <v>21</v>
      </c>
      <c r="D3" s="105"/>
      <c r="E3" s="105"/>
      <c r="F3" s="105"/>
      <c r="G3" s="105"/>
      <c r="H3" s="105"/>
      <c r="I3" s="105"/>
      <c r="J3" s="105"/>
      <c r="K3" s="105"/>
      <c r="L3" s="105"/>
      <c r="M3" s="76"/>
      <c r="N3" s="75"/>
    </row>
    <row r="4" spans="1:16" ht="23.15" customHeight="1" x14ac:dyDescent="0.3">
      <c r="B4" s="22"/>
      <c r="C4" s="106" t="s">
        <v>47</v>
      </c>
      <c r="D4" s="107"/>
      <c r="E4" s="107"/>
      <c r="F4" s="107"/>
      <c r="G4" s="107"/>
      <c r="H4" s="107"/>
      <c r="I4" s="107"/>
      <c r="J4" s="107"/>
      <c r="K4" s="107"/>
      <c r="L4" s="107"/>
      <c r="M4" s="77"/>
      <c r="N4" s="74"/>
    </row>
    <row r="5" spans="1:16" ht="9.9" customHeight="1" thickBot="1" x14ac:dyDescent="0.35">
      <c r="A5" s="6"/>
      <c r="B5" s="32"/>
      <c r="C5" s="23"/>
      <c r="D5" s="23"/>
      <c r="E5" s="23"/>
      <c r="F5" s="23"/>
      <c r="G5" s="23"/>
      <c r="H5" s="23"/>
      <c r="I5" s="23"/>
      <c r="J5" s="23"/>
      <c r="K5" s="23"/>
      <c r="L5" s="23"/>
      <c r="M5" s="24"/>
      <c r="N5" s="8"/>
      <c r="O5" s="8"/>
    </row>
    <row r="6" spans="1:16" ht="25.5" customHeight="1" x14ac:dyDescent="0.35">
      <c r="B6" s="36"/>
      <c r="C6" s="101" t="s">
        <v>31</v>
      </c>
      <c r="D6" s="102"/>
      <c r="E6" s="102"/>
      <c r="F6" s="102"/>
      <c r="G6" s="102"/>
      <c r="H6" s="102"/>
      <c r="I6" s="102"/>
      <c r="J6" s="102"/>
      <c r="K6" s="102"/>
      <c r="L6" s="103"/>
      <c r="M6" s="37"/>
      <c r="N6" s="8"/>
      <c r="O6" s="96" t="s">
        <v>48</v>
      </c>
    </row>
    <row r="7" spans="1:16" ht="4.5" customHeight="1" x14ac:dyDescent="0.3">
      <c r="A7" s="6"/>
      <c r="B7" s="32"/>
      <c r="C7" s="78"/>
      <c r="D7" s="23"/>
      <c r="E7" s="23"/>
      <c r="F7" s="23"/>
      <c r="G7" s="23"/>
      <c r="H7" s="23"/>
      <c r="I7" s="23"/>
      <c r="J7" s="23"/>
      <c r="K7" s="23"/>
      <c r="L7" s="79"/>
      <c r="M7" s="24"/>
      <c r="N7" s="8"/>
      <c r="O7" s="8"/>
    </row>
    <row r="8" spans="1:16" ht="19.5" customHeight="1" x14ac:dyDescent="0.3">
      <c r="B8" s="22"/>
      <c r="C8" s="80"/>
      <c r="D8" s="40" t="s">
        <v>14</v>
      </c>
      <c r="E8" s="41"/>
      <c r="F8" s="41"/>
      <c r="G8" s="41"/>
      <c r="H8" s="41"/>
      <c r="I8" s="41"/>
      <c r="J8" s="41"/>
      <c r="K8" s="42"/>
      <c r="L8" s="81"/>
      <c r="M8" s="39"/>
      <c r="N8" s="8"/>
      <c r="O8" s="95"/>
      <c r="P8" s="94"/>
    </row>
    <row r="9" spans="1:16" ht="4.5" customHeight="1" x14ac:dyDescent="0.3">
      <c r="A9" s="6"/>
      <c r="B9" s="32"/>
      <c r="C9" s="78"/>
      <c r="D9" s="43"/>
      <c r="E9" s="23"/>
      <c r="F9" s="23"/>
      <c r="G9" s="23"/>
      <c r="H9" s="23"/>
      <c r="I9" s="23"/>
      <c r="J9" s="23"/>
      <c r="K9" s="44"/>
      <c r="L9" s="79"/>
      <c r="M9" s="24"/>
      <c r="N9" s="8"/>
      <c r="O9" s="8"/>
    </row>
    <row r="10" spans="1:16" ht="35.15" customHeight="1" x14ac:dyDescent="0.3">
      <c r="A10" s="30"/>
      <c r="B10" s="33"/>
      <c r="C10" s="82"/>
      <c r="D10" s="97" t="s">
        <v>16</v>
      </c>
      <c r="E10" s="98"/>
      <c r="F10" s="98"/>
      <c r="G10" s="98"/>
      <c r="H10" s="98"/>
      <c r="I10" s="98"/>
      <c r="J10" s="98"/>
      <c r="K10" s="99"/>
      <c r="L10" s="83"/>
      <c r="M10" s="25"/>
      <c r="O10" s="9" t="s">
        <v>42</v>
      </c>
    </row>
    <row r="11" spans="1:16" ht="4.5" customHeight="1" x14ac:dyDescent="0.3">
      <c r="A11" s="6"/>
      <c r="B11" s="32"/>
      <c r="C11" s="78"/>
      <c r="D11" s="43"/>
      <c r="E11" s="23"/>
      <c r="F11" s="23"/>
      <c r="G11" s="23"/>
      <c r="H11" s="23"/>
      <c r="I11" s="23"/>
      <c r="J11" s="23"/>
      <c r="K11" s="44"/>
      <c r="L11" s="79"/>
      <c r="M11" s="24"/>
      <c r="N11" s="8"/>
      <c r="O11" s="8"/>
    </row>
    <row r="12" spans="1:16" ht="12.75" customHeight="1" x14ac:dyDescent="0.3">
      <c r="A12" s="6"/>
      <c r="B12" s="22"/>
      <c r="C12" s="84"/>
      <c r="D12" s="45"/>
      <c r="E12" s="53" t="s">
        <v>32</v>
      </c>
      <c r="F12" s="26"/>
      <c r="G12" s="26"/>
      <c r="H12" s="26"/>
      <c r="I12" s="26"/>
      <c r="J12" s="71"/>
      <c r="K12" s="55" t="s">
        <v>0</v>
      </c>
      <c r="L12" s="85"/>
      <c r="M12" s="25"/>
      <c r="O12" s="94" t="s">
        <v>43</v>
      </c>
    </row>
    <row r="13" spans="1:16" ht="4.5" customHeight="1" x14ac:dyDescent="0.3">
      <c r="A13" s="6"/>
      <c r="B13" s="32"/>
      <c r="C13" s="78"/>
      <c r="D13" s="43"/>
      <c r="E13" s="54"/>
      <c r="F13" s="23"/>
      <c r="G13" s="23"/>
      <c r="H13" s="23"/>
      <c r="I13" s="23"/>
      <c r="J13" s="51"/>
      <c r="K13" s="56"/>
      <c r="L13" s="86"/>
      <c r="M13" s="24"/>
      <c r="N13" s="8"/>
      <c r="O13" s="8"/>
    </row>
    <row r="14" spans="1:16" x14ac:dyDescent="0.3">
      <c r="A14" s="6"/>
      <c r="B14" s="22"/>
      <c r="C14" s="84"/>
      <c r="D14" s="45"/>
      <c r="E14" s="53" t="s">
        <v>37</v>
      </c>
      <c r="F14" s="26"/>
      <c r="G14" s="26"/>
      <c r="H14" s="26"/>
      <c r="I14" s="26"/>
      <c r="J14" s="71"/>
      <c r="K14" s="55" t="s">
        <v>0</v>
      </c>
      <c r="L14" s="85"/>
      <c r="M14" s="25"/>
    </row>
    <row r="15" spans="1:16" ht="4.5" customHeight="1" x14ac:dyDescent="0.3">
      <c r="A15" s="6"/>
      <c r="B15" s="32"/>
      <c r="C15" s="78"/>
      <c r="D15" s="43"/>
      <c r="E15" s="54"/>
      <c r="F15" s="23"/>
      <c r="G15" s="23"/>
      <c r="H15" s="23"/>
      <c r="I15" s="23"/>
      <c r="J15" s="51"/>
      <c r="K15" s="56"/>
      <c r="L15" s="86"/>
      <c r="M15" s="24"/>
      <c r="N15" s="8"/>
      <c r="O15" s="8"/>
    </row>
    <row r="16" spans="1:16" x14ac:dyDescent="0.3">
      <c r="A16" s="6"/>
      <c r="B16" s="22"/>
      <c r="C16" s="84"/>
      <c r="D16" s="45"/>
      <c r="E16" s="53" t="s">
        <v>22</v>
      </c>
      <c r="F16" s="26"/>
      <c r="G16" s="26"/>
      <c r="H16" s="26"/>
      <c r="I16" s="26"/>
      <c r="J16" s="69" t="str">
        <f>IF(AND(ISNUMBER(J12),ISNUMBER(J14)),J12+J14,"")</f>
        <v/>
      </c>
      <c r="K16" s="55" t="s">
        <v>0</v>
      </c>
      <c r="L16" s="85"/>
      <c r="M16" s="25"/>
    </row>
    <row r="17" spans="1:15" ht="9.9" customHeight="1" x14ac:dyDescent="0.3">
      <c r="A17" s="6"/>
      <c r="B17" s="32"/>
      <c r="C17" s="78"/>
      <c r="D17" s="47"/>
      <c r="E17" s="48"/>
      <c r="F17" s="48"/>
      <c r="G17" s="48"/>
      <c r="H17" s="48"/>
      <c r="I17" s="48"/>
      <c r="J17" s="48"/>
      <c r="K17" s="49"/>
      <c r="L17" s="86"/>
      <c r="M17" s="24"/>
      <c r="N17" s="8"/>
      <c r="O17" s="8"/>
    </row>
    <row r="18" spans="1:15" ht="9.9" customHeight="1" x14ac:dyDescent="0.3">
      <c r="A18" s="6"/>
      <c r="B18" s="32"/>
      <c r="C18" s="78"/>
      <c r="D18" s="23"/>
      <c r="E18" s="23"/>
      <c r="F18" s="23"/>
      <c r="G18" s="23"/>
      <c r="H18" s="23"/>
      <c r="I18" s="23"/>
      <c r="J18" s="23"/>
      <c r="K18" s="27"/>
      <c r="L18" s="86"/>
      <c r="M18" s="24"/>
      <c r="N18" s="8"/>
      <c r="O18" s="8"/>
    </row>
    <row r="19" spans="1:15" ht="19.5" customHeight="1" x14ac:dyDescent="0.3">
      <c r="B19" s="38"/>
      <c r="C19" s="80"/>
      <c r="D19" s="40" t="s">
        <v>15</v>
      </c>
      <c r="E19" s="41"/>
      <c r="F19" s="41"/>
      <c r="G19" s="41"/>
      <c r="H19" s="41"/>
      <c r="I19" s="41"/>
      <c r="J19" s="41"/>
      <c r="K19" s="42"/>
      <c r="L19" s="81"/>
      <c r="M19" s="39"/>
      <c r="N19" s="8"/>
      <c r="O19" s="8"/>
    </row>
    <row r="20" spans="1:15" ht="4.5" customHeight="1" x14ac:dyDescent="0.3">
      <c r="A20" s="6"/>
      <c r="B20" s="32"/>
      <c r="C20" s="78"/>
      <c r="D20" s="43"/>
      <c r="E20" s="23"/>
      <c r="F20" s="23"/>
      <c r="G20" s="23"/>
      <c r="H20" s="23"/>
      <c r="I20" s="23"/>
      <c r="J20" s="23"/>
      <c r="K20" s="44"/>
      <c r="L20" s="79"/>
      <c r="M20" s="24"/>
      <c r="N20" s="8"/>
      <c r="O20" s="8"/>
    </row>
    <row r="21" spans="1:15" ht="35.15" customHeight="1" x14ac:dyDescent="0.3">
      <c r="A21" s="30"/>
      <c r="B21" s="33"/>
      <c r="C21" s="82"/>
      <c r="D21" s="97" t="s">
        <v>20</v>
      </c>
      <c r="E21" s="98"/>
      <c r="F21" s="98"/>
      <c r="G21" s="98"/>
      <c r="H21" s="98"/>
      <c r="I21" s="98"/>
      <c r="J21" s="98"/>
      <c r="K21" s="99"/>
      <c r="L21" s="83"/>
      <c r="M21" s="25"/>
    </row>
    <row r="22" spans="1:15" ht="4.5" customHeight="1" x14ac:dyDescent="0.3">
      <c r="A22" s="6"/>
      <c r="B22" s="32"/>
      <c r="C22" s="78"/>
      <c r="D22" s="43"/>
      <c r="E22" s="23"/>
      <c r="F22" s="23"/>
      <c r="G22" s="23"/>
      <c r="H22" s="23"/>
      <c r="I22" s="23"/>
      <c r="J22" s="23"/>
      <c r="K22" s="44"/>
      <c r="L22" s="79"/>
      <c r="M22" s="24"/>
      <c r="N22" s="8"/>
      <c r="O22" s="8"/>
    </row>
    <row r="23" spans="1:15" x14ac:dyDescent="0.3">
      <c r="A23" s="6"/>
      <c r="B23" s="22"/>
      <c r="C23" s="84"/>
      <c r="D23" s="59"/>
      <c r="E23" s="58" t="s">
        <v>38</v>
      </c>
      <c r="F23" s="26"/>
      <c r="G23" s="26"/>
      <c r="H23" s="26"/>
      <c r="I23" s="26"/>
      <c r="J23" s="71"/>
      <c r="K23" s="55" t="s">
        <v>0</v>
      </c>
      <c r="L23" s="85"/>
      <c r="M23" s="25"/>
    </row>
    <row r="24" spans="1:15" ht="4.5" customHeight="1" x14ac:dyDescent="0.3">
      <c r="A24" s="6"/>
      <c r="B24" s="32"/>
      <c r="C24" s="78"/>
      <c r="D24" s="43"/>
      <c r="E24" s="23"/>
      <c r="F24" s="23"/>
      <c r="G24" s="23"/>
      <c r="H24" s="23"/>
      <c r="I24" s="23"/>
      <c r="J24" s="23"/>
      <c r="K24" s="46"/>
      <c r="L24" s="86"/>
      <c r="M24" s="24"/>
      <c r="N24" s="8"/>
      <c r="O24" s="8"/>
    </row>
    <row r="25" spans="1:15" ht="66.75" customHeight="1" x14ac:dyDescent="0.3">
      <c r="A25" s="30"/>
      <c r="B25" s="33"/>
      <c r="C25" s="82"/>
      <c r="D25" s="68" t="str">
        <f>IF(AND(ISNUMBER(J23),ISNUMBER(J16)),IF(J23/J14&lt;=0.1,Données!$A$3,IF(AND(J23/J14&gt;0.1,J23/J14&lt;=0.2),Données!$A$2,Données!$A$1)),"")</f>
        <v/>
      </c>
      <c r="E25" s="100" t="str">
        <f>IF(AND(ISNUMBER(J23),ISNUMBER(J16)),IF(J23/J14&lt;=0.1,"Les surfaces d'infiltration sont trop petites face aux surfaces de ruissellement. Il est recommandé d'augmenter les surfaces d'infiltration.",IF(AND(J23/J14&gt;0.1,J23/J14&lt;=0.2),"Les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25" s="100"/>
      <c r="G25" s="100"/>
      <c r="H25" s="100"/>
      <c r="I25" s="100"/>
      <c r="J25" s="100"/>
      <c r="K25" s="57"/>
      <c r="L25" s="87"/>
      <c r="M25" s="25"/>
    </row>
    <row r="26" spans="1:15" ht="4.5" customHeight="1" x14ac:dyDescent="0.3">
      <c r="A26" s="6"/>
      <c r="B26" s="32"/>
      <c r="C26" s="78"/>
      <c r="D26" s="43"/>
      <c r="E26" s="23"/>
      <c r="F26" s="23"/>
      <c r="G26" s="23"/>
      <c r="H26" s="23"/>
      <c r="I26" s="23"/>
      <c r="J26" s="23"/>
      <c r="K26" s="44"/>
      <c r="L26" s="79"/>
      <c r="M26" s="24"/>
      <c r="N26" s="8"/>
      <c r="O26" s="8"/>
    </row>
    <row r="27" spans="1:15" ht="27.75" customHeight="1" x14ac:dyDescent="0.3">
      <c r="A27" s="30"/>
      <c r="B27" s="33"/>
      <c r="C27" s="82"/>
      <c r="D27" s="97" t="s">
        <v>17</v>
      </c>
      <c r="E27" s="98"/>
      <c r="F27" s="98"/>
      <c r="G27" s="98"/>
      <c r="H27" s="98"/>
      <c r="I27" s="98"/>
      <c r="J27" s="98"/>
      <c r="K27" s="99"/>
      <c r="L27" s="83"/>
      <c r="M27" s="25"/>
    </row>
    <row r="28" spans="1:15" ht="4.5" customHeight="1" x14ac:dyDescent="0.3">
      <c r="A28" s="6"/>
      <c r="B28" s="32"/>
      <c r="C28" s="78"/>
      <c r="D28" s="43"/>
      <c r="E28" s="23"/>
      <c r="F28" s="23"/>
      <c r="G28" s="23"/>
      <c r="H28" s="23"/>
      <c r="I28" s="23"/>
      <c r="J28" s="23"/>
      <c r="K28" s="44"/>
      <c r="L28" s="79"/>
      <c r="M28" s="24"/>
      <c r="N28" s="8"/>
      <c r="O28" s="8"/>
    </row>
    <row r="29" spans="1:15" ht="12.75" customHeight="1" x14ac:dyDescent="0.3">
      <c r="A29" s="6"/>
      <c r="B29" s="22"/>
      <c r="C29" s="84"/>
      <c r="D29" s="59"/>
      <c r="E29" s="58" t="s">
        <v>33</v>
      </c>
      <c r="F29" s="26"/>
      <c r="G29" s="26"/>
      <c r="H29" s="26"/>
      <c r="I29" s="26"/>
      <c r="J29" s="71"/>
      <c r="K29" s="55" t="s">
        <v>2</v>
      </c>
      <c r="L29" s="85"/>
      <c r="M29" s="25"/>
    </row>
    <row r="30" spans="1:15" ht="4.5" customHeight="1" x14ac:dyDescent="0.3">
      <c r="A30" s="6"/>
      <c r="B30" s="32"/>
      <c r="C30" s="78"/>
      <c r="D30" s="59"/>
      <c r="E30" s="54"/>
      <c r="F30" s="23"/>
      <c r="G30" s="23"/>
      <c r="H30" s="23"/>
      <c r="I30" s="23"/>
      <c r="J30" s="23"/>
      <c r="K30" s="60"/>
      <c r="L30" s="79"/>
      <c r="M30" s="24"/>
      <c r="N30" s="8"/>
      <c r="O30" s="8"/>
    </row>
    <row r="31" spans="1:15" ht="12.75" customHeight="1" x14ac:dyDescent="0.3">
      <c r="A31" s="6"/>
      <c r="B31" s="22"/>
      <c r="C31" s="84"/>
      <c r="D31" s="59"/>
      <c r="E31" s="58" t="s">
        <v>5</v>
      </c>
      <c r="F31" s="26"/>
      <c r="G31" s="26"/>
      <c r="H31" s="26"/>
      <c r="I31" s="26"/>
      <c r="J31" s="70" t="str">
        <f>IF(AND(ISNUMBER(J23),ISNUMBER(J29)),J23*J29/(1000*3600)*1000,"")</f>
        <v/>
      </c>
      <c r="K31" s="55" t="s">
        <v>4</v>
      </c>
      <c r="L31" s="85"/>
      <c r="M31" s="25"/>
    </row>
    <row r="32" spans="1:15" ht="9.9" customHeight="1" x14ac:dyDescent="0.3">
      <c r="A32" s="6"/>
      <c r="B32" s="22"/>
      <c r="C32" s="84"/>
      <c r="D32" s="61"/>
      <c r="E32" s="62"/>
      <c r="F32" s="62"/>
      <c r="G32" s="62"/>
      <c r="H32" s="62"/>
      <c r="I32" s="62"/>
      <c r="J32" s="63"/>
      <c r="K32" s="64"/>
      <c r="L32" s="85"/>
      <c r="M32" s="25"/>
    </row>
    <row r="33" spans="1:16" ht="9.9" customHeight="1" x14ac:dyDescent="0.3">
      <c r="A33" s="6"/>
      <c r="B33" s="32"/>
      <c r="C33" s="78"/>
      <c r="D33" s="23"/>
      <c r="E33" s="23"/>
      <c r="F33" s="23"/>
      <c r="G33" s="23"/>
      <c r="H33" s="23"/>
      <c r="I33" s="23"/>
      <c r="J33" s="23"/>
      <c r="K33" s="27"/>
      <c r="L33" s="86"/>
      <c r="M33" s="24"/>
      <c r="N33" s="8"/>
      <c r="O33" s="8"/>
    </row>
    <row r="34" spans="1:16" ht="19.5" customHeight="1" x14ac:dyDescent="0.3">
      <c r="B34" s="38"/>
      <c r="C34" s="80"/>
      <c r="D34" s="40" t="s">
        <v>18</v>
      </c>
      <c r="E34" s="41"/>
      <c r="F34" s="41"/>
      <c r="G34" s="41"/>
      <c r="H34" s="41"/>
      <c r="I34" s="41"/>
      <c r="J34" s="41"/>
      <c r="K34" s="42"/>
      <c r="L34" s="81"/>
      <c r="M34" s="39"/>
      <c r="N34" s="8"/>
      <c r="O34" s="8"/>
    </row>
    <row r="35" spans="1:16" ht="4.5" customHeight="1" x14ac:dyDescent="0.3">
      <c r="A35" s="6"/>
      <c r="B35" s="32"/>
      <c r="C35" s="78"/>
      <c r="D35" s="43"/>
      <c r="E35" s="23"/>
      <c r="F35" s="23"/>
      <c r="G35" s="23"/>
      <c r="H35" s="23"/>
      <c r="I35" s="23"/>
      <c r="J35" s="23"/>
      <c r="K35" s="44"/>
      <c r="L35" s="79"/>
      <c r="M35" s="24"/>
      <c r="N35" s="8"/>
      <c r="O35" s="8"/>
    </row>
    <row r="36" spans="1:16" ht="4.5" customHeight="1" x14ac:dyDescent="0.3">
      <c r="A36" s="6"/>
      <c r="B36" s="32"/>
      <c r="C36" s="78"/>
      <c r="D36" s="43"/>
      <c r="E36" s="23"/>
      <c r="F36" s="23"/>
      <c r="G36" s="23"/>
      <c r="H36" s="23"/>
      <c r="I36" s="23"/>
      <c r="J36" s="23"/>
      <c r="K36" s="44"/>
      <c r="L36" s="79"/>
      <c r="M36" s="24"/>
      <c r="N36" s="8"/>
      <c r="O36" s="8"/>
    </row>
    <row r="37" spans="1:16" ht="12.75" customHeight="1" x14ac:dyDescent="0.3">
      <c r="A37" s="6"/>
      <c r="B37" s="22"/>
      <c r="C37" s="84"/>
      <c r="D37" s="45"/>
      <c r="E37" s="53" t="s">
        <v>34</v>
      </c>
      <c r="F37" s="50"/>
      <c r="G37" s="50"/>
      <c r="H37" s="50"/>
      <c r="I37" s="50"/>
      <c r="J37" s="72" t="str">
        <f>IF(AND(ISNUMBER(J16),ISNUMBER(J31)),MAX('A2 - Calc'!$G$4:$G$63),"")</f>
        <v/>
      </c>
      <c r="K37" s="52" t="s">
        <v>1</v>
      </c>
      <c r="L37" s="85"/>
      <c r="M37" s="25"/>
      <c r="P37" s="94"/>
    </row>
    <row r="38" spans="1:16" ht="4.5" customHeight="1" x14ac:dyDescent="0.3">
      <c r="A38" s="6"/>
      <c r="B38" s="32"/>
      <c r="C38" s="78"/>
      <c r="D38" s="43"/>
      <c r="E38" s="54"/>
      <c r="F38" s="51"/>
      <c r="G38" s="51"/>
      <c r="H38" s="51"/>
      <c r="I38" s="51"/>
      <c r="J38" s="67"/>
      <c r="K38" s="66"/>
      <c r="L38" s="79"/>
      <c r="M38" s="24"/>
      <c r="N38" s="8"/>
      <c r="O38" s="8"/>
    </row>
    <row r="39" spans="1:16" x14ac:dyDescent="0.3">
      <c r="A39" s="6"/>
      <c r="B39" s="22"/>
      <c r="C39" s="84"/>
      <c r="D39" s="45"/>
      <c r="E39" s="53" t="s">
        <v>35</v>
      </c>
      <c r="F39" s="50"/>
      <c r="G39" s="50"/>
      <c r="H39" s="50"/>
      <c r="I39" s="50"/>
      <c r="J39" s="72" t="str">
        <f>IF(ISNUMBER(J37),J37/J23*100,"")</f>
        <v/>
      </c>
      <c r="K39" s="52" t="s">
        <v>19</v>
      </c>
      <c r="L39" s="85"/>
      <c r="M39" s="25"/>
      <c r="O39" s="94"/>
      <c r="P39" s="94"/>
    </row>
    <row r="40" spans="1:16" ht="4.5" customHeight="1" x14ac:dyDescent="0.3">
      <c r="A40" s="6"/>
      <c r="B40" s="32"/>
      <c r="C40" s="78"/>
      <c r="D40" s="43"/>
      <c r="E40" s="54"/>
      <c r="F40" s="51"/>
      <c r="G40" s="51"/>
      <c r="H40" s="51"/>
      <c r="I40" s="51"/>
      <c r="J40" s="67"/>
      <c r="K40" s="66"/>
      <c r="L40" s="79"/>
      <c r="M40" s="24"/>
      <c r="N40" s="8"/>
      <c r="O40" s="8"/>
    </row>
    <row r="41" spans="1:16" x14ac:dyDescent="0.3">
      <c r="A41" s="6"/>
      <c r="B41" s="22"/>
      <c r="C41" s="84"/>
      <c r="D41" s="45"/>
      <c r="E41" s="53" t="s">
        <v>36</v>
      </c>
      <c r="F41" s="50"/>
      <c r="G41" s="50"/>
      <c r="H41" s="50"/>
      <c r="I41" s="50"/>
      <c r="J41" s="72" t="str">
        <f>IF(ISNUMBER(J37),J37/J31*1000/3600,"")</f>
        <v/>
      </c>
      <c r="K41" s="52" t="s">
        <v>3</v>
      </c>
      <c r="L41" s="85"/>
      <c r="M41" s="25"/>
      <c r="O41" s="94"/>
    </row>
    <row r="42" spans="1:16" ht="9.9" customHeight="1" x14ac:dyDescent="0.3">
      <c r="A42" s="6"/>
      <c r="B42" s="22"/>
      <c r="C42" s="84"/>
      <c r="D42" s="61"/>
      <c r="E42" s="62"/>
      <c r="F42" s="62"/>
      <c r="G42" s="62"/>
      <c r="H42" s="62"/>
      <c r="I42" s="62"/>
      <c r="J42" s="65"/>
      <c r="K42" s="64"/>
      <c r="L42" s="85"/>
      <c r="M42" s="25"/>
    </row>
    <row r="43" spans="1:16" ht="9.9" customHeight="1" x14ac:dyDescent="0.3">
      <c r="A43" s="6"/>
      <c r="B43" s="22"/>
      <c r="C43" s="88"/>
      <c r="D43" s="89"/>
      <c r="E43" s="90"/>
      <c r="F43" s="90"/>
      <c r="G43" s="90"/>
      <c r="H43" s="90"/>
      <c r="I43" s="90"/>
      <c r="J43" s="91"/>
      <c r="K43" s="92"/>
      <c r="L43" s="93"/>
      <c r="M43" s="25"/>
    </row>
    <row r="44" spans="1:16" ht="9.9" customHeight="1" thickBot="1" x14ac:dyDescent="0.35">
      <c r="A44" s="6"/>
      <c r="B44" s="3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4"/>
      <c r="N44" s="8"/>
      <c r="O44" s="8"/>
    </row>
    <row r="45" spans="1:16" ht="25.5" customHeight="1" x14ac:dyDescent="0.3">
      <c r="B45" s="36"/>
      <c r="C45" s="101" t="s">
        <v>31</v>
      </c>
      <c r="D45" s="102"/>
      <c r="E45" s="102"/>
      <c r="F45" s="102"/>
      <c r="G45" s="102"/>
      <c r="H45" s="102"/>
      <c r="I45" s="102"/>
      <c r="J45" s="102"/>
      <c r="K45" s="102"/>
      <c r="L45" s="103"/>
      <c r="M45" s="37"/>
      <c r="N45" s="8"/>
      <c r="O45" s="8" t="s">
        <v>44</v>
      </c>
    </row>
    <row r="46" spans="1:16" ht="4.5" customHeight="1" x14ac:dyDescent="0.3">
      <c r="A46" s="6"/>
      <c r="B46" s="32"/>
      <c r="C46" s="78"/>
      <c r="D46" s="23"/>
      <c r="E46" s="23"/>
      <c r="F46" s="23"/>
      <c r="G46" s="23"/>
      <c r="H46" s="23"/>
      <c r="I46" s="23"/>
      <c r="J46" s="23"/>
      <c r="K46" s="23"/>
      <c r="L46" s="79"/>
      <c r="M46" s="24"/>
      <c r="N46" s="8"/>
      <c r="O46" s="8"/>
    </row>
    <row r="47" spans="1:16" ht="19.5" customHeight="1" x14ac:dyDescent="0.3">
      <c r="B47" s="22"/>
      <c r="C47" s="80"/>
      <c r="D47" s="40" t="s">
        <v>14</v>
      </c>
      <c r="E47" s="41"/>
      <c r="F47" s="41"/>
      <c r="G47" s="41"/>
      <c r="H47" s="41"/>
      <c r="I47" s="41"/>
      <c r="J47" s="41"/>
      <c r="K47" s="42"/>
      <c r="L47" s="81"/>
      <c r="M47" s="39"/>
      <c r="N47" s="8"/>
      <c r="O47" s="8"/>
    </row>
    <row r="48" spans="1:16" ht="4.5" customHeight="1" x14ac:dyDescent="0.3">
      <c r="A48" s="6"/>
      <c r="B48" s="32"/>
      <c r="C48" s="78"/>
      <c r="D48" s="43"/>
      <c r="E48" s="23"/>
      <c r="F48" s="23"/>
      <c r="G48" s="23"/>
      <c r="H48" s="23"/>
      <c r="I48" s="23"/>
      <c r="J48" s="23"/>
      <c r="K48" s="44"/>
      <c r="L48" s="79"/>
      <c r="M48" s="24"/>
      <c r="N48" s="8"/>
      <c r="O48" s="8"/>
    </row>
    <row r="49" spans="1:15" ht="35.15" customHeight="1" x14ac:dyDescent="0.3">
      <c r="A49" s="30"/>
      <c r="B49" s="33"/>
      <c r="C49" s="82"/>
      <c r="D49" s="97" t="s">
        <v>16</v>
      </c>
      <c r="E49" s="98"/>
      <c r="F49" s="98"/>
      <c r="G49" s="98"/>
      <c r="H49" s="98"/>
      <c r="I49" s="98"/>
      <c r="J49" s="98"/>
      <c r="K49" s="99"/>
      <c r="L49" s="83"/>
      <c r="M49" s="25"/>
    </row>
    <row r="50" spans="1:15" ht="4.5" customHeight="1" x14ac:dyDescent="0.3">
      <c r="A50" s="6"/>
      <c r="B50" s="32"/>
      <c r="C50" s="78"/>
      <c r="D50" s="43"/>
      <c r="E50" s="23"/>
      <c r="F50" s="23"/>
      <c r="G50" s="23"/>
      <c r="H50" s="23"/>
      <c r="I50" s="23"/>
      <c r="J50" s="23"/>
      <c r="K50" s="44"/>
      <c r="L50" s="79"/>
      <c r="M50" s="24"/>
      <c r="N50" s="8"/>
      <c r="O50" s="8"/>
    </row>
    <row r="51" spans="1:15" ht="12.75" customHeight="1" x14ac:dyDescent="0.3">
      <c r="A51" s="6"/>
      <c r="B51" s="22"/>
      <c r="C51" s="84"/>
      <c r="D51" s="45"/>
      <c r="E51" s="53" t="s">
        <v>32</v>
      </c>
      <c r="F51" s="26"/>
      <c r="G51" s="26"/>
      <c r="H51" s="26"/>
      <c r="I51" s="26"/>
      <c r="J51" s="71"/>
      <c r="K51" s="55" t="s">
        <v>0</v>
      </c>
      <c r="L51" s="85"/>
      <c r="M51" s="25"/>
    </row>
    <row r="52" spans="1:15" ht="4.5" customHeight="1" x14ac:dyDescent="0.3">
      <c r="A52" s="6"/>
      <c r="B52" s="32"/>
      <c r="C52" s="78"/>
      <c r="D52" s="43"/>
      <c r="E52" s="54"/>
      <c r="F52" s="23"/>
      <c r="G52" s="23"/>
      <c r="H52" s="23"/>
      <c r="I52" s="23"/>
      <c r="J52" s="51"/>
      <c r="K52" s="56"/>
      <c r="L52" s="86"/>
      <c r="M52" s="24"/>
      <c r="N52" s="8"/>
      <c r="O52" s="8"/>
    </row>
    <row r="53" spans="1:15" x14ac:dyDescent="0.3">
      <c r="A53" s="6"/>
      <c r="B53" s="22"/>
      <c r="C53" s="84"/>
      <c r="D53" s="45"/>
      <c r="E53" s="53" t="s">
        <v>37</v>
      </c>
      <c r="F53" s="26"/>
      <c r="G53" s="26"/>
      <c r="H53" s="26"/>
      <c r="I53" s="26"/>
      <c r="J53" s="71"/>
      <c r="K53" s="55" t="s">
        <v>0</v>
      </c>
      <c r="L53" s="85"/>
      <c r="M53" s="25"/>
    </row>
    <row r="54" spans="1:15" ht="4.5" customHeight="1" x14ac:dyDescent="0.3">
      <c r="A54" s="6"/>
      <c r="B54" s="32"/>
      <c r="C54" s="78"/>
      <c r="D54" s="43"/>
      <c r="E54" s="54"/>
      <c r="F54" s="23"/>
      <c r="G54" s="23"/>
      <c r="H54" s="23"/>
      <c r="I54" s="23"/>
      <c r="J54" s="51"/>
      <c r="K54" s="56"/>
      <c r="L54" s="86"/>
      <c r="M54" s="24"/>
      <c r="N54" s="8"/>
      <c r="O54" s="8"/>
    </row>
    <row r="55" spans="1:15" x14ac:dyDescent="0.3">
      <c r="A55" s="6"/>
      <c r="B55" s="22"/>
      <c r="C55" s="84"/>
      <c r="D55" s="45"/>
      <c r="E55" s="53" t="s">
        <v>22</v>
      </c>
      <c r="F55" s="26"/>
      <c r="G55" s="26"/>
      <c r="H55" s="26"/>
      <c r="I55" s="26"/>
      <c r="J55" s="69" t="str">
        <f>IF(AND(ISNUMBER(J51),ISNUMBER(J53)),J51+J53,"")</f>
        <v/>
      </c>
      <c r="K55" s="55" t="s">
        <v>0</v>
      </c>
      <c r="L55" s="85"/>
      <c r="M55" s="25"/>
    </row>
    <row r="56" spans="1:15" ht="9.9" customHeight="1" x14ac:dyDescent="0.3">
      <c r="A56" s="6"/>
      <c r="B56" s="32"/>
      <c r="C56" s="78"/>
      <c r="D56" s="47"/>
      <c r="E56" s="48"/>
      <c r="F56" s="48"/>
      <c r="G56" s="48"/>
      <c r="H56" s="48"/>
      <c r="I56" s="48"/>
      <c r="J56" s="48"/>
      <c r="K56" s="49"/>
      <c r="L56" s="86"/>
      <c r="M56" s="24"/>
      <c r="N56" s="8"/>
      <c r="O56" s="8"/>
    </row>
    <row r="57" spans="1:15" ht="9.9" customHeight="1" x14ac:dyDescent="0.3">
      <c r="A57" s="6"/>
      <c r="B57" s="32"/>
      <c r="C57" s="78"/>
      <c r="D57" s="23"/>
      <c r="E57" s="23"/>
      <c r="F57" s="23"/>
      <c r="G57" s="23"/>
      <c r="H57" s="23"/>
      <c r="I57" s="23"/>
      <c r="J57" s="23"/>
      <c r="K57" s="27"/>
      <c r="L57" s="86"/>
      <c r="M57" s="24"/>
      <c r="N57" s="8"/>
      <c r="O57" s="8"/>
    </row>
    <row r="58" spans="1:15" ht="19.5" customHeight="1" x14ac:dyDescent="0.3">
      <c r="B58" s="38"/>
      <c r="C58" s="80"/>
      <c r="D58" s="40" t="s">
        <v>15</v>
      </c>
      <c r="E58" s="41"/>
      <c r="F58" s="41"/>
      <c r="G58" s="41"/>
      <c r="H58" s="41"/>
      <c r="I58" s="41"/>
      <c r="J58" s="41"/>
      <c r="K58" s="42"/>
      <c r="L58" s="81"/>
      <c r="M58" s="39"/>
      <c r="N58" s="8"/>
      <c r="O58" s="8"/>
    </row>
    <row r="59" spans="1:15" ht="4.5" customHeight="1" x14ac:dyDescent="0.3">
      <c r="A59" s="6"/>
      <c r="B59" s="32"/>
      <c r="C59" s="78"/>
      <c r="D59" s="43"/>
      <c r="E59" s="23"/>
      <c r="F59" s="23"/>
      <c r="G59" s="23"/>
      <c r="H59" s="23"/>
      <c r="I59" s="23"/>
      <c r="J59" s="23"/>
      <c r="K59" s="44"/>
      <c r="L59" s="79"/>
      <c r="M59" s="24"/>
      <c r="N59" s="8"/>
      <c r="O59" s="8"/>
    </row>
    <row r="60" spans="1:15" ht="35.15" customHeight="1" x14ac:dyDescent="0.3">
      <c r="A60" s="30"/>
      <c r="B60" s="33"/>
      <c r="C60" s="82"/>
      <c r="D60" s="97" t="s">
        <v>20</v>
      </c>
      <c r="E60" s="98"/>
      <c r="F60" s="98"/>
      <c r="G60" s="98"/>
      <c r="H60" s="98"/>
      <c r="I60" s="98"/>
      <c r="J60" s="98"/>
      <c r="K60" s="99"/>
      <c r="L60" s="83"/>
      <c r="M60" s="25"/>
    </row>
    <row r="61" spans="1:15" ht="4.5" customHeight="1" x14ac:dyDescent="0.3">
      <c r="A61" s="6"/>
      <c r="B61" s="32"/>
      <c r="C61" s="78"/>
      <c r="D61" s="43"/>
      <c r="E61" s="23"/>
      <c r="F61" s="23"/>
      <c r="G61" s="23"/>
      <c r="H61" s="23"/>
      <c r="I61" s="23"/>
      <c r="J61" s="23"/>
      <c r="K61" s="44"/>
      <c r="L61" s="79"/>
      <c r="M61" s="24"/>
      <c r="N61" s="8"/>
      <c r="O61" s="8"/>
    </row>
    <row r="62" spans="1:15" x14ac:dyDescent="0.3">
      <c r="A62" s="6"/>
      <c r="B62" s="22"/>
      <c r="C62" s="84"/>
      <c r="D62" s="59"/>
      <c r="E62" s="58" t="s">
        <v>38</v>
      </c>
      <c r="F62" s="26"/>
      <c r="G62" s="26"/>
      <c r="H62" s="26"/>
      <c r="I62" s="26"/>
      <c r="J62" s="71"/>
      <c r="K62" s="55" t="s">
        <v>0</v>
      </c>
      <c r="L62" s="85"/>
      <c r="M62" s="25"/>
    </row>
    <row r="63" spans="1:15" ht="4.5" customHeight="1" x14ac:dyDescent="0.3">
      <c r="A63" s="6"/>
      <c r="B63" s="32"/>
      <c r="C63" s="78"/>
      <c r="D63" s="43"/>
      <c r="E63" s="23"/>
      <c r="F63" s="23"/>
      <c r="G63" s="23"/>
      <c r="H63" s="23"/>
      <c r="I63" s="23"/>
      <c r="J63" s="23"/>
      <c r="K63" s="46"/>
      <c r="L63" s="86"/>
      <c r="M63" s="24"/>
      <c r="N63" s="8"/>
      <c r="O63" s="8"/>
    </row>
    <row r="64" spans="1:15" ht="66.75" customHeight="1" x14ac:dyDescent="0.3">
      <c r="A64" s="30"/>
      <c r="B64" s="33"/>
      <c r="C64" s="82"/>
      <c r="D64" s="68" t="str">
        <f>IF(AND(ISNUMBER(J62),ISNUMBER(J55)),IF(J62/J53&lt;=0.1,Données!$A$3,IF(AND(J62/J53&gt;0.1,J62/J53&lt;=0.2),Données!$A$2,Données!$A$1)),"")</f>
        <v/>
      </c>
      <c r="E64" s="100" t="str">
        <f>IF(AND(ISNUMBER(J62),ISNUMBER(J55)),IF(J62/J53&lt;=0.1,"Les surfaces d'infiltration sont trop petites face aux surfaces de ruissellement. Il est recommandé d'augmenter les surfaces d'infiltration.",IF(AND(J62/J53&gt;0.1,J62/J53&lt;=0.2),"Les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64" s="100"/>
      <c r="G64" s="100"/>
      <c r="H64" s="100"/>
      <c r="I64" s="100"/>
      <c r="J64" s="100"/>
      <c r="K64" s="57"/>
      <c r="L64" s="87"/>
      <c r="M64" s="25"/>
    </row>
    <row r="65" spans="1:16" ht="4.5" customHeight="1" x14ac:dyDescent="0.3">
      <c r="A65" s="6"/>
      <c r="B65" s="32"/>
      <c r="C65" s="78"/>
      <c r="D65" s="43"/>
      <c r="E65" s="23"/>
      <c r="F65" s="23"/>
      <c r="G65" s="23"/>
      <c r="H65" s="23"/>
      <c r="I65" s="23"/>
      <c r="J65" s="23"/>
      <c r="K65" s="44"/>
      <c r="L65" s="79"/>
      <c r="M65" s="24"/>
      <c r="N65" s="8"/>
      <c r="O65" s="8"/>
    </row>
    <row r="66" spans="1:16" ht="27.75" customHeight="1" x14ac:dyDescent="0.3">
      <c r="A66" s="30"/>
      <c r="B66" s="33"/>
      <c r="C66" s="82"/>
      <c r="D66" s="97" t="s">
        <v>17</v>
      </c>
      <c r="E66" s="98"/>
      <c r="F66" s="98"/>
      <c r="G66" s="98"/>
      <c r="H66" s="98"/>
      <c r="I66" s="98"/>
      <c r="J66" s="98"/>
      <c r="K66" s="99"/>
      <c r="L66" s="83"/>
      <c r="M66" s="25"/>
    </row>
    <row r="67" spans="1:16" ht="4.5" customHeight="1" x14ac:dyDescent="0.3">
      <c r="A67" s="6"/>
      <c r="B67" s="32"/>
      <c r="C67" s="78"/>
      <c r="D67" s="43"/>
      <c r="E67" s="23"/>
      <c r="F67" s="23"/>
      <c r="G67" s="23"/>
      <c r="H67" s="23"/>
      <c r="I67" s="23"/>
      <c r="J67" s="23"/>
      <c r="K67" s="44"/>
      <c r="L67" s="79"/>
      <c r="M67" s="24"/>
      <c r="N67" s="8"/>
      <c r="O67" s="8"/>
    </row>
    <row r="68" spans="1:16" ht="12.75" customHeight="1" x14ac:dyDescent="0.3">
      <c r="A68" s="6"/>
      <c r="B68" s="22"/>
      <c r="C68" s="84"/>
      <c r="D68" s="59"/>
      <c r="E68" s="58" t="s">
        <v>33</v>
      </c>
      <c r="F68" s="26"/>
      <c r="G68" s="26"/>
      <c r="H68" s="26"/>
      <c r="I68" s="26"/>
      <c r="J68" s="71"/>
      <c r="K68" s="55" t="s">
        <v>2</v>
      </c>
      <c r="L68" s="85"/>
      <c r="M68" s="25"/>
    </row>
    <row r="69" spans="1:16" ht="4.5" customHeight="1" x14ac:dyDescent="0.3">
      <c r="A69" s="6"/>
      <c r="B69" s="32"/>
      <c r="C69" s="78"/>
      <c r="D69" s="59"/>
      <c r="E69" s="54"/>
      <c r="F69" s="23"/>
      <c r="G69" s="23"/>
      <c r="H69" s="23"/>
      <c r="I69" s="23"/>
      <c r="J69" s="23"/>
      <c r="K69" s="60"/>
      <c r="L69" s="79"/>
      <c r="M69" s="24"/>
      <c r="N69" s="8"/>
      <c r="O69" s="8"/>
    </row>
    <row r="70" spans="1:16" ht="12.75" customHeight="1" x14ac:dyDescent="0.3">
      <c r="A70" s="6"/>
      <c r="B70" s="22"/>
      <c r="C70" s="84"/>
      <c r="D70" s="59"/>
      <c r="E70" s="58" t="s">
        <v>5</v>
      </c>
      <c r="F70" s="26"/>
      <c r="G70" s="26"/>
      <c r="H70" s="26"/>
      <c r="I70" s="26"/>
      <c r="J70" s="70" t="str">
        <f>IF(AND(ISNUMBER(J62),ISNUMBER(J68)),J62*J68/(1000*3600)*1000,"")</f>
        <v/>
      </c>
      <c r="K70" s="55" t="s">
        <v>4</v>
      </c>
      <c r="L70" s="85"/>
      <c r="M70" s="25"/>
    </row>
    <row r="71" spans="1:16" ht="9.9" customHeight="1" x14ac:dyDescent="0.3">
      <c r="A71" s="6"/>
      <c r="B71" s="22"/>
      <c r="C71" s="84"/>
      <c r="D71" s="61"/>
      <c r="E71" s="62"/>
      <c r="F71" s="62"/>
      <c r="G71" s="62"/>
      <c r="H71" s="62"/>
      <c r="I71" s="62"/>
      <c r="J71" s="63"/>
      <c r="K71" s="64"/>
      <c r="L71" s="85"/>
      <c r="M71" s="25"/>
    </row>
    <row r="72" spans="1:16" ht="9.9" customHeight="1" x14ac:dyDescent="0.3">
      <c r="A72" s="6"/>
      <c r="B72" s="32"/>
      <c r="C72" s="78"/>
      <c r="D72" s="23"/>
      <c r="E72" s="23"/>
      <c r="F72" s="23"/>
      <c r="G72" s="23"/>
      <c r="H72" s="23"/>
      <c r="I72" s="23"/>
      <c r="J72" s="23"/>
      <c r="K72" s="27"/>
      <c r="L72" s="86"/>
      <c r="M72" s="24"/>
      <c r="N72" s="8"/>
      <c r="O72" s="8"/>
    </row>
    <row r="73" spans="1:16" ht="19.5" customHeight="1" x14ac:dyDescent="0.3">
      <c r="B73" s="38"/>
      <c r="C73" s="80"/>
      <c r="D73" s="40" t="s">
        <v>18</v>
      </c>
      <c r="E73" s="41"/>
      <c r="F73" s="41"/>
      <c r="G73" s="41"/>
      <c r="H73" s="41"/>
      <c r="I73" s="41"/>
      <c r="J73" s="41"/>
      <c r="K73" s="42"/>
      <c r="L73" s="81"/>
      <c r="M73" s="39"/>
      <c r="N73" s="8"/>
      <c r="O73" s="8"/>
      <c r="P73" s="94"/>
    </row>
    <row r="74" spans="1:16" ht="4.5" customHeight="1" x14ac:dyDescent="0.3">
      <c r="A74" s="6"/>
      <c r="B74" s="32"/>
      <c r="C74" s="78"/>
      <c r="D74" s="43"/>
      <c r="E74" s="23"/>
      <c r="F74" s="23"/>
      <c r="G74" s="23"/>
      <c r="H74" s="23"/>
      <c r="I74" s="23"/>
      <c r="J74" s="23"/>
      <c r="K74" s="44"/>
      <c r="L74" s="79"/>
      <c r="M74" s="24"/>
      <c r="N74" s="8"/>
      <c r="O74" s="8"/>
    </row>
    <row r="75" spans="1:16" ht="4.5" customHeight="1" x14ac:dyDescent="0.3">
      <c r="A75" s="6"/>
      <c r="B75" s="32"/>
      <c r="C75" s="78"/>
      <c r="D75" s="43"/>
      <c r="E75" s="23"/>
      <c r="F75" s="23"/>
      <c r="G75" s="23"/>
      <c r="H75" s="23"/>
      <c r="I75" s="23"/>
      <c r="J75" s="23"/>
      <c r="K75" s="44"/>
      <c r="L75" s="79"/>
      <c r="M75" s="24"/>
      <c r="N75" s="8"/>
      <c r="O75" s="8"/>
    </row>
    <row r="76" spans="1:16" ht="12.75" customHeight="1" x14ac:dyDescent="0.3">
      <c r="A76" s="6"/>
      <c r="B76" s="22"/>
      <c r="C76" s="84"/>
      <c r="D76" s="45"/>
      <c r="E76" s="53" t="s">
        <v>34</v>
      </c>
      <c r="F76" s="50"/>
      <c r="G76" s="50"/>
      <c r="H76" s="50"/>
      <c r="I76" s="50"/>
      <c r="J76" s="72" t="str">
        <f>IF(AND(ISNUMBER(J55),ISNUMBER(J70)),MAX('A2 - Calc'!$N$4:$N$63),"")</f>
        <v/>
      </c>
      <c r="K76" s="52" t="s">
        <v>1</v>
      </c>
      <c r="L76" s="85"/>
      <c r="M76" s="25"/>
      <c r="O76" s="94"/>
    </row>
    <row r="77" spans="1:16" ht="4.5" customHeight="1" x14ac:dyDescent="0.3">
      <c r="A77" s="6"/>
      <c r="B77" s="32"/>
      <c r="C77" s="78"/>
      <c r="D77" s="43"/>
      <c r="E77" s="54"/>
      <c r="F77" s="51"/>
      <c r="G77" s="51"/>
      <c r="H77" s="51"/>
      <c r="I77" s="51"/>
      <c r="J77" s="67"/>
      <c r="K77" s="66"/>
      <c r="L77" s="79"/>
      <c r="M77" s="24"/>
      <c r="N77" s="8"/>
      <c r="O77" s="8"/>
    </row>
    <row r="78" spans="1:16" x14ac:dyDescent="0.3">
      <c r="A78" s="6"/>
      <c r="B78" s="22"/>
      <c r="C78" s="84"/>
      <c r="D78" s="45"/>
      <c r="E78" s="53" t="s">
        <v>35</v>
      </c>
      <c r="F78" s="50"/>
      <c r="G78" s="50"/>
      <c r="H78" s="50"/>
      <c r="I78" s="50"/>
      <c r="J78" s="72" t="str">
        <f>IF(ISNUMBER(J76),J76/J62*100,"")</f>
        <v/>
      </c>
      <c r="K78" s="52" t="s">
        <v>19</v>
      </c>
      <c r="L78" s="85"/>
      <c r="M78" s="25"/>
    </row>
    <row r="79" spans="1:16" ht="4.5" customHeight="1" x14ac:dyDescent="0.3">
      <c r="A79" s="6"/>
      <c r="B79" s="32"/>
      <c r="C79" s="78"/>
      <c r="D79" s="43"/>
      <c r="E79" s="54"/>
      <c r="F79" s="51"/>
      <c r="G79" s="51"/>
      <c r="H79" s="51"/>
      <c r="I79" s="51"/>
      <c r="J79" s="67"/>
      <c r="K79" s="66"/>
      <c r="L79" s="79"/>
      <c r="M79" s="24"/>
      <c r="N79" s="8"/>
      <c r="O79" s="8"/>
    </row>
    <row r="80" spans="1:16" x14ac:dyDescent="0.3">
      <c r="A80" s="6"/>
      <c r="B80" s="22"/>
      <c r="C80" s="84"/>
      <c r="D80" s="45"/>
      <c r="E80" s="53" t="s">
        <v>36</v>
      </c>
      <c r="F80" s="50"/>
      <c r="G80" s="50"/>
      <c r="H80" s="50"/>
      <c r="I80" s="50"/>
      <c r="J80" s="72" t="str">
        <f>IF(ISNUMBER(J76),J76/J70*1000/3600,"")</f>
        <v/>
      </c>
      <c r="K80" s="52" t="s">
        <v>3</v>
      </c>
      <c r="L80" s="85"/>
      <c r="M80" s="25"/>
      <c r="O80" s="94" t="s">
        <v>45</v>
      </c>
    </row>
    <row r="81" spans="1:15" ht="9.9" customHeight="1" x14ac:dyDescent="0.3">
      <c r="A81" s="6"/>
      <c r="B81" s="22"/>
      <c r="C81" s="84"/>
      <c r="D81" s="61"/>
      <c r="E81" s="62"/>
      <c r="F81" s="62"/>
      <c r="G81" s="62"/>
      <c r="H81" s="62"/>
      <c r="I81" s="62"/>
      <c r="J81" s="65"/>
      <c r="K81" s="64"/>
      <c r="L81" s="85"/>
      <c r="M81" s="25"/>
    </row>
    <row r="82" spans="1:15" ht="9.9" customHeight="1" x14ac:dyDescent="0.3">
      <c r="A82" s="6"/>
      <c r="B82" s="22"/>
      <c r="C82" s="88"/>
      <c r="D82" s="89"/>
      <c r="E82" s="90"/>
      <c r="F82" s="90"/>
      <c r="G82" s="90"/>
      <c r="H82" s="90"/>
      <c r="I82" s="90"/>
      <c r="J82" s="91"/>
      <c r="K82" s="92"/>
      <c r="L82" s="93"/>
      <c r="M82" s="25"/>
    </row>
    <row r="83" spans="1:15" ht="9.9" customHeight="1" thickBot="1" x14ac:dyDescent="0.35">
      <c r="A83" s="6"/>
      <c r="B83" s="3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4"/>
      <c r="N83" s="8"/>
      <c r="O83" s="8"/>
    </row>
    <row r="84" spans="1:15" ht="25.5" customHeight="1" x14ac:dyDescent="0.3">
      <c r="B84" s="36"/>
      <c r="C84" s="101" t="s">
        <v>31</v>
      </c>
      <c r="D84" s="102"/>
      <c r="E84" s="102"/>
      <c r="F84" s="102"/>
      <c r="G84" s="102"/>
      <c r="H84" s="102"/>
      <c r="I84" s="102"/>
      <c r="J84" s="102"/>
      <c r="K84" s="102"/>
      <c r="L84" s="103"/>
      <c r="M84" s="37"/>
      <c r="N84" s="8"/>
      <c r="O84" s="8"/>
    </row>
    <row r="85" spans="1:15" ht="4.5" customHeight="1" x14ac:dyDescent="0.3">
      <c r="A85" s="6"/>
      <c r="B85" s="32"/>
      <c r="C85" s="78"/>
      <c r="D85" s="23"/>
      <c r="E85" s="23"/>
      <c r="F85" s="23"/>
      <c r="G85" s="23"/>
      <c r="H85" s="23"/>
      <c r="I85" s="23"/>
      <c r="J85" s="23"/>
      <c r="K85" s="23"/>
      <c r="L85" s="79"/>
      <c r="M85" s="24"/>
      <c r="N85" s="8"/>
      <c r="O85" s="8"/>
    </row>
    <row r="86" spans="1:15" ht="19.5" customHeight="1" x14ac:dyDescent="0.3">
      <c r="B86" s="22"/>
      <c r="C86" s="80"/>
      <c r="D86" s="40" t="s">
        <v>14</v>
      </c>
      <c r="E86" s="41"/>
      <c r="F86" s="41"/>
      <c r="G86" s="41"/>
      <c r="H86" s="41"/>
      <c r="I86" s="41"/>
      <c r="J86" s="41"/>
      <c r="K86" s="42"/>
      <c r="L86" s="81"/>
      <c r="M86" s="39"/>
      <c r="N86" s="8"/>
      <c r="O86" s="8"/>
    </row>
    <row r="87" spans="1:15" ht="4.5" customHeight="1" x14ac:dyDescent="0.3">
      <c r="A87" s="6"/>
      <c r="B87" s="32"/>
      <c r="C87" s="78"/>
      <c r="D87" s="43"/>
      <c r="E87" s="23"/>
      <c r="F87" s="23"/>
      <c r="G87" s="23"/>
      <c r="H87" s="23"/>
      <c r="I87" s="23"/>
      <c r="J87" s="23"/>
      <c r="K87" s="44"/>
      <c r="L87" s="79"/>
      <c r="M87" s="24"/>
      <c r="N87" s="8"/>
      <c r="O87" s="8"/>
    </row>
    <row r="88" spans="1:15" ht="35.15" customHeight="1" x14ac:dyDescent="0.3">
      <c r="A88" s="30"/>
      <c r="B88" s="33"/>
      <c r="C88" s="82"/>
      <c r="D88" s="97" t="s">
        <v>16</v>
      </c>
      <c r="E88" s="98"/>
      <c r="F88" s="98"/>
      <c r="G88" s="98"/>
      <c r="H88" s="98"/>
      <c r="I88" s="98"/>
      <c r="J88" s="98"/>
      <c r="K88" s="99"/>
      <c r="L88" s="83"/>
      <c r="M88" s="25"/>
    </row>
    <row r="89" spans="1:15" ht="4.5" customHeight="1" x14ac:dyDescent="0.3">
      <c r="A89" s="6"/>
      <c r="B89" s="32"/>
      <c r="C89" s="78"/>
      <c r="D89" s="43"/>
      <c r="E89" s="23"/>
      <c r="F89" s="23"/>
      <c r="G89" s="23"/>
      <c r="H89" s="23"/>
      <c r="I89" s="23"/>
      <c r="J89" s="23"/>
      <c r="K89" s="44"/>
      <c r="L89" s="79"/>
      <c r="M89" s="24"/>
      <c r="N89" s="8"/>
      <c r="O89" s="8"/>
    </row>
    <row r="90" spans="1:15" ht="12.75" customHeight="1" x14ac:dyDescent="0.3">
      <c r="A90" s="6"/>
      <c r="B90" s="22"/>
      <c r="C90" s="84"/>
      <c r="D90" s="45"/>
      <c r="E90" s="53" t="s">
        <v>32</v>
      </c>
      <c r="F90" s="26"/>
      <c r="G90" s="26"/>
      <c r="H90" s="26"/>
      <c r="I90" s="26"/>
      <c r="J90" s="71"/>
      <c r="K90" s="55" t="s">
        <v>0</v>
      </c>
      <c r="L90" s="85"/>
      <c r="M90" s="25"/>
    </row>
    <row r="91" spans="1:15" ht="4.5" customHeight="1" x14ac:dyDescent="0.3">
      <c r="A91" s="6"/>
      <c r="B91" s="32"/>
      <c r="C91" s="78"/>
      <c r="D91" s="43"/>
      <c r="E91" s="54"/>
      <c r="F91" s="23"/>
      <c r="G91" s="23"/>
      <c r="H91" s="23"/>
      <c r="I91" s="23"/>
      <c r="J91" s="51"/>
      <c r="K91" s="56"/>
      <c r="L91" s="86"/>
      <c r="M91" s="24"/>
      <c r="N91" s="8"/>
      <c r="O91" s="8"/>
    </row>
    <row r="92" spans="1:15" x14ac:dyDescent="0.3">
      <c r="A92" s="6"/>
      <c r="B92" s="22"/>
      <c r="C92" s="84"/>
      <c r="D92" s="45"/>
      <c r="E92" s="53" t="s">
        <v>37</v>
      </c>
      <c r="F92" s="26"/>
      <c r="G92" s="26"/>
      <c r="H92" s="26"/>
      <c r="I92" s="26"/>
      <c r="J92" s="71"/>
      <c r="K92" s="55" t="s">
        <v>0</v>
      </c>
      <c r="L92" s="85"/>
      <c r="M92" s="25"/>
    </row>
    <row r="93" spans="1:15" ht="4.5" customHeight="1" x14ac:dyDescent="0.3">
      <c r="A93" s="6"/>
      <c r="B93" s="32"/>
      <c r="C93" s="78"/>
      <c r="D93" s="43"/>
      <c r="E93" s="54"/>
      <c r="F93" s="23"/>
      <c r="G93" s="23"/>
      <c r="H93" s="23"/>
      <c r="I93" s="23"/>
      <c r="J93" s="51"/>
      <c r="K93" s="56"/>
      <c r="L93" s="86"/>
      <c r="M93" s="24"/>
      <c r="N93" s="8"/>
      <c r="O93" s="8"/>
    </row>
    <row r="94" spans="1:15" x14ac:dyDescent="0.3">
      <c r="A94" s="6"/>
      <c r="B94" s="22"/>
      <c r="C94" s="84"/>
      <c r="D94" s="45"/>
      <c r="E94" s="53" t="s">
        <v>22</v>
      </c>
      <c r="F94" s="26"/>
      <c r="G94" s="26"/>
      <c r="H94" s="26"/>
      <c r="I94" s="26"/>
      <c r="J94" s="69" t="str">
        <f>IF(AND(ISNUMBER(J90),ISNUMBER(J92)),J90+J92,"")</f>
        <v/>
      </c>
      <c r="K94" s="55" t="s">
        <v>0</v>
      </c>
      <c r="L94" s="85"/>
      <c r="M94" s="25"/>
    </row>
    <row r="95" spans="1:15" ht="9.9" customHeight="1" x14ac:dyDescent="0.3">
      <c r="A95" s="6"/>
      <c r="B95" s="32"/>
      <c r="C95" s="78"/>
      <c r="D95" s="47"/>
      <c r="E95" s="48"/>
      <c r="F95" s="48"/>
      <c r="G95" s="48"/>
      <c r="H95" s="48"/>
      <c r="I95" s="48"/>
      <c r="J95" s="48"/>
      <c r="K95" s="49"/>
      <c r="L95" s="86"/>
      <c r="M95" s="24"/>
      <c r="N95" s="8"/>
      <c r="O95" s="8"/>
    </row>
    <row r="96" spans="1:15" ht="9.9" customHeight="1" x14ac:dyDescent="0.3">
      <c r="A96" s="6"/>
      <c r="B96" s="32"/>
      <c r="C96" s="78"/>
      <c r="D96" s="23"/>
      <c r="E96" s="23"/>
      <c r="F96" s="23"/>
      <c r="G96" s="23"/>
      <c r="H96" s="23"/>
      <c r="I96" s="23"/>
      <c r="J96" s="23"/>
      <c r="K96" s="27"/>
      <c r="L96" s="86"/>
      <c r="M96" s="24"/>
      <c r="N96" s="8"/>
      <c r="O96" s="8"/>
    </row>
    <row r="97" spans="1:16" ht="19.5" customHeight="1" x14ac:dyDescent="0.3">
      <c r="B97" s="38"/>
      <c r="C97" s="80"/>
      <c r="D97" s="40" t="s">
        <v>15</v>
      </c>
      <c r="E97" s="41"/>
      <c r="F97" s="41"/>
      <c r="G97" s="41"/>
      <c r="H97" s="41"/>
      <c r="I97" s="41"/>
      <c r="J97" s="41"/>
      <c r="K97" s="42"/>
      <c r="L97" s="81"/>
      <c r="M97" s="39"/>
      <c r="N97" s="8"/>
      <c r="O97" s="8"/>
    </row>
    <row r="98" spans="1:16" ht="4.5" customHeight="1" x14ac:dyDescent="0.3">
      <c r="A98" s="6"/>
      <c r="B98" s="32"/>
      <c r="C98" s="78"/>
      <c r="D98" s="43"/>
      <c r="E98" s="23"/>
      <c r="F98" s="23"/>
      <c r="G98" s="23"/>
      <c r="H98" s="23"/>
      <c r="I98" s="23"/>
      <c r="J98" s="23"/>
      <c r="K98" s="44"/>
      <c r="L98" s="79"/>
      <c r="M98" s="24"/>
      <c r="N98" s="8"/>
      <c r="O98" s="8"/>
    </row>
    <row r="99" spans="1:16" ht="35.15" customHeight="1" x14ac:dyDescent="0.3">
      <c r="A99" s="30"/>
      <c r="B99" s="33"/>
      <c r="C99" s="82"/>
      <c r="D99" s="97" t="s">
        <v>20</v>
      </c>
      <c r="E99" s="98"/>
      <c r="F99" s="98"/>
      <c r="G99" s="98"/>
      <c r="H99" s="98"/>
      <c r="I99" s="98"/>
      <c r="J99" s="98"/>
      <c r="K99" s="99"/>
      <c r="L99" s="83"/>
      <c r="M99" s="25"/>
    </row>
    <row r="100" spans="1:16" ht="4.5" customHeight="1" x14ac:dyDescent="0.3">
      <c r="A100" s="6"/>
      <c r="B100" s="32"/>
      <c r="C100" s="78"/>
      <c r="D100" s="43"/>
      <c r="E100" s="23"/>
      <c r="F100" s="23"/>
      <c r="G100" s="23"/>
      <c r="H100" s="23"/>
      <c r="I100" s="23"/>
      <c r="J100" s="23"/>
      <c r="K100" s="44"/>
      <c r="L100" s="79"/>
      <c r="M100" s="24"/>
      <c r="N100" s="8"/>
      <c r="O100" s="8"/>
    </row>
    <row r="101" spans="1:16" x14ac:dyDescent="0.3">
      <c r="A101" s="6"/>
      <c r="B101" s="22"/>
      <c r="C101" s="84"/>
      <c r="D101" s="59"/>
      <c r="E101" s="58" t="s">
        <v>38</v>
      </c>
      <c r="F101" s="26"/>
      <c r="G101" s="26"/>
      <c r="H101" s="26"/>
      <c r="I101" s="26"/>
      <c r="J101" s="71"/>
      <c r="K101" s="55" t="s">
        <v>0</v>
      </c>
      <c r="L101" s="85"/>
      <c r="M101" s="25"/>
    </row>
    <row r="102" spans="1:16" ht="4.5" customHeight="1" x14ac:dyDescent="0.3">
      <c r="A102" s="6"/>
      <c r="B102" s="32"/>
      <c r="C102" s="78"/>
      <c r="D102" s="43"/>
      <c r="E102" s="23"/>
      <c r="F102" s="23"/>
      <c r="G102" s="23"/>
      <c r="H102" s="23"/>
      <c r="I102" s="23"/>
      <c r="J102" s="23"/>
      <c r="K102" s="46"/>
      <c r="L102" s="86"/>
      <c r="M102" s="24"/>
      <c r="N102" s="8"/>
      <c r="O102" s="8"/>
    </row>
    <row r="103" spans="1:16" ht="66.75" customHeight="1" x14ac:dyDescent="0.3">
      <c r="A103" s="30"/>
      <c r="B103" s="33"/>
      <c r="C103" s="82"/>
      <c r="D103" s="68" t="str">
        <f>IF(AND(ISNUMBER(J101),ISNUMBER(J94)),IF(J101/J92&lt;=0.1,Données!$A$3,IF(AND(J101/J92&gt;0.1,J101/J92&lt;=0.2),Données!$A$2,Données!$A$1)),"")</f>
        <v/>
      </c>
      <c r="E103" s="100" t="str">
        <f>IF(AND(ISNUMBER(J101),ISNUMBER(J94)),IF(J101/J92&lt;=0.1,"Les surfaces d'infiltration sont trop petites face aux surfaces de ruissellement. Il est recommandé d'augmenter les surfaces d'infiltration.",IF(AND(J101/J92&gt;0.1,J101/J92&lt;=0.2),"Les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103" s="100"/>
      <c r="G103" s="100"/>
      <c r="H103" s="100"/>
      <c r="I103" s="100"/>
      <c r="J103" s="100"/>
      <c r="K103" s="57"/>
      <c r="L103" s="87"/>
      <c r="M103" s="25"/>
    </row>
    <row r="104" spans="1:16" ht="4.5" customHeight="1" x14ac:dyDescent="0.3">
      <c r="A104" s="6"/>
      <c r="B104" s="32"/>
      <c r="C104" s="78"/>
      <c r="D104" s="43"/>
      <c r="E104" s="23"/>
      <c r="F104" s="23"/>
      <c r="G104" s="23"/>
      <c r="H104" s="23"/>
      <c r="I104" s="23"/>
      <c r="J104" s="23"/>
      <c r="K104" s="44"/>
      <c r="L104" s="79"/>
      <c r="M104" s="24"/>
      <c r="N104" s="8"/>
      <c r="O104" s="8"/>
    </row>
    <row r="105" spans="1:16" ht="27.75" customHeight="1" x14ac:dyDescent="0.3">
      <c r="A105" s="30"/>
      <c r="B105" s="33"/>
      <c r="C105" s="82"/>
      <c r="D105" s="97" t="s">
        <v>17</v>
      </c>
      <c r="E105" s="98"/>
      <c r="F105" s="98"/>
      <c r="G105" s="98"/>
      <c r="H105" s="98"/>
      <c r="I105" s="98"/>
      <c r="J105" s="98"/>
      <c r="K105" s="99"/>
      <c r="L105" s="83"/>
      <c r="M105" s="25"/>
    </row>
    <row r="106" spans="1:16" ht="4.5" customHeight="1" x14ac:dyDescent="0.3">
      <c r="A106" s="6"/>
      <c r="B106" s="32"/>
      <c r="C106" s="78"/>
      <c r="D106" s="43"/>
      <c r="E106" s="23"/>
      <c r="F106" s="23"/>
      <c r="G106" s="23"/>
      <c r="H106" s="23"/>
      <c r="I106" s="23"/>
      <c r="J106" s="23"/>
      <c r="K106" s="44"/>
      <c r="L106" s="79"/>
      <c r="M106" s="24"/>
      <c r="N106" s="8"/>
      <c r="O106" s="8"/>
    </row>
    <row r="107" spans="1:16" ht="12.75" customHeight="1" x14ac:dyDescent="0.3">
      <c r="A107" s="6"/>
      <c r="B107" s="22"/>
      <c r="C107" s="84"/>
      <c r="D107" s="59"/>
      <c r="E107" s="58" t="s">
        <v>33</v>
      </c>
      <c r="F107" s="26"/>
      <c r="G107" s="26"/>
      <c r="H107" s="26"/>
      <c r="I107" s="26"/>
      <c r="J107" s="71"/>
      <c r="K107" s="55" t="s">
        <v>2</v>
      </c>
      <c r="L107" s="85"/>
      <c r="M107" s="25"/>
      <c r="O107" s="94"/>
      <c r="P107" s="94"/>
    </row>
    <row r="108" spans="1:16" ht="4.5" customHeight="1" x14ac:dyDescent="0.3">
      <c r="A108" s="6"/>
      <c r="B108" s="32"/>
      <c r="C108" s="78"/>
      <c r="D108" s="59"/>
      <c r="E108" s="54"/>
      <c r="F108" s="23"/>
      <c r="G108" s="23"/>
      <c r="H108" s="23"/>
      <c r="I108" s="23"/>
      <c r="J108" s="23"/>
      <c r="K108" s="60"/>
      <c r="L108" s="79"/>
      <c r="M108" s="24"/>
      <c r="N108" s="8"/>
      <c r="O108" s="8"/>
    </row>
    <row r="109" spans="1:16" ht="12.75" customHeight="1" x14ac:dyDescent="0.3">
      <c r="A109" s="6"/>
      <c r="B109" s="22"/>
      <c r="C109" s="84"/>
      <c r="D109" s="59"/>
      <c r="E109" s="58" t="s">
        <v>5</v>
      </c>
      <c r="F109" s="26"/>
      <c r="G109" s="26"/>
      <c r="H109" s="26"/>
      <c r="I109" s="26"/>
      <c r="J109" s="70" t="str">
        <f>IF(AND(ISNUMBER(J101),ISNUMBER(J107)),J101*J107/(1000*3600)*1000,"")</f>
        <v/>
      </c>
      <c r="K109" s="55" t="s">
        <v>4</v>
      </c>
      <c r="L109" s="85"/>
      <c r="M109" s="25"/>
      <c r="O109" s="94"/>
    </row>
    <row r="110" spans="1:16" ht="9.9" customHeight="1" x14ac:dyDescent="0.3">
      <c r="A110" s="6"/>
      <c r="B110" s="22"/>
      <c r="C110" s="84"/>
      <c r="D110" s="61"/>
      <c r="E110" s="62"/>
      <c r="F110" s="62"/>
      <c r="G110" s="62"/>
      <c r="H110" s="62"/>
      <c r="I110" s="62"/>
      <c r="J110" s="63"/>
      <c r="K110" s="64"/>
      <c r="L110" s="85"/>
      <c r="M110" s="25"/>
    </row>
    <row r="111" spans="1:16" ht="9.9" customHeight="1" x14ac:dyDescent="0.3">
      <c r="A111" s="6"/>
      <c r="B111" s="32"/>
      <c r="C111" s="78"/>
      <c r="D111" s="23"/>
      <c r="E111" s="23"/>
      <c r="F111" s="23"/>
      <c r="G111" s="23"/>
      <c r="H111" s="23"/>
      <c r="I111" s="23"/>
      <c r="J111" s="23"/>
      <c r="K111" s="27"/>
      <c r="L111" s="86"/>
      <c r="M111" s="24"/>
      <c r="N111" s="8"/>
      <c r="O111" s="8"/>
    </row>
    <row r="112" spans="1:16" ht="19.5" customHeight="1" x14ac:dyDescent="0.3">
      <c r="B112" s="38"/>
      <c r="C112" s="80"/>
      <c r="D112" s="40" t="s">
        <v>18</v>
      </c>
      <c r="E112" s="41"/>
      <c r="F112" s="41"/>
      <c r="G112" s="41"/>
      <c r="H112" s="41"/>
      <c r="I112" s="41"/>
      <c r="J112" s="41"/>
      <c r="K112" s="42"/>
      <c r="L112" s="81"/>
      <c r="M112" s="39"/>
      <c r="N112" s="8"/>
      <c r="O112" s="8" t="s">
        <v>46</v>
      </c>
    </row>
    <row r="113" spans="1:15" ht="4.5" customHeight="1" x14ac:dyDescent="0.3">
      <c r="A113" s="6"/>
      <c r="B113" s="32"/>
      <c r="C113" s="78"/>
      <c r="D113" s="43"/>
      <c r="E113" s="23"/>
      <c r="F113" s="23"/>
      <c r="G113" s="23"/>
      <c r="H113" s="23"/>
      <c r="I113" s="23"/>
      <c r="J113" s="23"/>
      <c r="K113" s="44"/>
      <c r="L113" s="79"/>
      <c r="M113" s="24"/>
      <c r="N113" s="8"/>
      <c r="O113" s="8"/>
    </row>
    <row r="114" spans="1:15" ht="4.5" customHeight="1" x14ac:dyDescent="0.3">
      <c r="A114" s="6"/>
      <c r="B114" s="32"/>
      <c r="C114" s="78"/>
      <c r="D114" s="43"/>
      <c r="E114" s="23"/>
      <c r="F114" s="23"/>
      <c r="G114" s="23"/>
      <c r="H114" s="23"/>
      <c r="I114" s="23"/>
      <c r="J114" s="23"/>
      <c r="K114" s="44"/>
      <c r="L114" s="79"/>
      <c r="M114" s="24"/>
      <c r="N114" s="8"/>
      <c r="O114" s="8"/>
    </row>
    <row r="115" spans="1:15" ht="12.75" customHeight="1" x14ac:dyDescent="0.3">
      <c r="A115" s="6"/>
      <c r="B115" s="22"/>
      <c r="C115" s="84"/>
      <c r="D115" s="45"/>
      <c r="E115" s="53" t="s">
        <v>34</v>
      </c>
      <c r="F115" s="50"/>
      <c r="G115" s="50"/>
      <c r="H115" s="50"/>
      <c r="I115" s="50"/>
      <c r="J115" s="72" t="str">
        <f>IF(AND(ISNUMBER(J94),ISNUMBER(J109)),MAX('A2 - Calc'!$U$4:$U$63),"")</f>
        <v/>
      </c>
      <c r="K115" s="52" t="s">
        <v>1</v>
      </c>
      <c r="L115" s="85"/>
      <c r="M115" s="25"/>
    </row>
    <row r="116" spans="1:15" ht="4.5" customHeight="1" x14ac:dyDescent="0.3">
      <c r="A116" s="6"/>
      <c r="B116" s="32"/>
      <c r="C116" s="78"/>
      <c r="D116" s="43"/>
      <c r="E116" s="54"/>
      <c r="F116" s="51"/>
      <c r="G116" s="51"/>
      <c r="H116" s="51"/>
      <c r="I116" s="51"/>
      <c r="J116" s="67"/>
      <c r="K116" s="66"/>
      <c r="L116" s="79"/>
      <c r="M116" s="24"/>
      <c r="N116" s="8"/>
      <c r="O116" s="8"/>
    </row>
    <row r="117" spans="1:15" x14ac:dyDescent="0.3">
      <c r="A117" s="6"/>
      <c r="B117" s="22"/>
      <c r="C117" s="84"/>
      <c r="D117" s="45"/>
      <c r="E117" s="53" t="s">
        <v>35</v>
      </c>
      <c r="F117" s="50"/>
      <c r="G117" s="50"/>
      <c r="H117" s="50"/>
      <c r="I117" s="50"/>
      <c r="J117" s="72" t="str">
        <f>IF(ISNUMBER(J115),J115/J101*100,"")</f>
        <v/>
      </c>
      <c r="K117" s="52" t="s">
        <v>19</v>
      </c>
      <c r="L117" s="85"/>
      <c r="M117" s="25"/>
    </row>
    <row r="118" spans="1:15" ht="4.5" customHeight="1" x14ac:dyDescent="0.3">
      <c r="A118" s="6"/>
      <c r="B118" s="32"/>
      <c r="C118" s="78"/>
      <c r="D118" s="43"/>
      <c r="E118" s="54"/>
      <c r="F118" s="51"/>
      <c r="G118" s="51"/>
      <c r="H118" s="51"/>
      <c r="I118" s="51"/>
      <c r="J118" s="67"/>
      <c r="K118" s="66"/>
      <c r="L118" s="79"/>
      <c r="M118" s="24"/>
      <c r="N118" s="8"/>
      <c r="O118" s="8"/>
    </row>
    <row r="119" spans="1:15" x14ac:dyDescent="0.3">
      <c r="A119" s="6"/>
      <c r="B119" s="22"/>
      <c r="C119" s="84"/>
      <c r="D119" s="45"/>
      <c r="E119" s="53" t="s">
        <v>36</v>
      </c>
      <c r="F119" s="50"/>
      <c r="G119" s="50"/>
      <c r="H119" s="50"/>
      <c r="I119" s="50"/>
      <c r="J119" s="72" t="str">
        <f>IF(ISNUMBER(J115),J115/J109*1000/3600,"")</f>
        <v/>
      </c>
      <c r="K119" s="52" t="s">
        <v>3</v>
      </c>
      <c r="L119" s="85"/>
      <c r="M119" s="25"/>
    </row>
    <row r="120" spans="1:15" ht="9.9" customHeight="1" x14ac:dyDescent="0.3">
      <c r="A120" s="6"/>
      <c r="B120" s="22"/>
      <c r="C120" s="84"/>
      <c r="D120" s="61"/>
      <c r="E120" s="62"/>
      <c r="F120" s="62"/>
      <c r="G120" s="62"/>
      <c r="H120" s="62"/>
      <c r="I120" s="62"/>
      <c r="J120" s="65"/>
      <c r="K120" s="64"/>
      <c r="L120" s="85"/>
      <c r="M120" s="25"/>
    </row>
    <row r="121" spans="1:15" ht="9.9" customHeight="1" x14ac:dyDescent="0.3">
      <c r="A121" s="6"/>
      <c r="B121" s="22"/>
      <c r="C121" s="88"/>
      <c r="D121" s="89"/>
      <c r="E121" s="90"/>
      <c r="F121" s="90"/>
      <c r="G121" s="90"/>
      <c r="H121" s="90"/>
      <c r="I121" s="90"/>
      <c r="J121" s="91"/>
      <c r="K121" s="92"/>
      <c r="L121" s="93"/>
      <c r="M121" s="25"/>
    </row>
    <row r="122" spans="1:15" ht="9.9" customHeight="1" thickBot="1" x14ac:dyDescent="0.35">
      <c r="A122" s="6"/>
      <c r="B122" s="3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4"/>
      <c r="N122" s="8"/>
      <c r="O122" s="8"/>
    </row>
    <row r="123" spans="1:15" ht="25.5" customHeight="1" x14ac:dyDescent="0.3">
      <c r="B123" s="36"/>
      <c r="C123" s="101" t="s">
        <v>31</v>
      </c>
      <c r="D123" s="102"/>
      <c r="E123" s="102"/>
      <c r="F123" s="102"/>
      <c r="G123" s="102"/>
      <c r="H123" s="102"/>
      <c r="I123" s="102"/>
      <c r="J123" s="102"/>
      <c r="K123" s="102"/>
      <c r="L123" s="103"/>
      <c r="M123" s="37"/>
      <c r="N123" s="8"/>
      <c r="O123" s="8"/>
    </row>
    <row r="124" spans="1:15" ht="4.5" customHeight="1" x14ac:dyDescent="0.3">
      <c r="A124" s="6"/>
      <c r="B124" s="32"/>
      <c r="C124" s="78"/>
      <c r="D124" s="23"/>
      <c r="E124" s="23"/>
      <c r="F124" s="23"/>
      <c r="G124" s="23"/>
      <c r="H124" s="23"/>
      <c r="I124" s="23"/>
      <c r="J124" s="23"/>
      <c r="K124" s="23"/>
      <c r="L124" s="79"/>
      <c r="M124" s="24"/>
      <c r="N124" s="8"/>
      <c r="O124" s="8"/>
    </row>
    <row r="125" spans="1:15" ht="19.5" customHeight="1" x14ac:dyDescent="0.3">
      <c r="B125" s="22"/>
      <c r="C125" s="80"/>
      <c r="D125" s="40" t="s">
        <v>14</v>
      </c>
      <c r="E125" s="41"/>
      <c r="F125" s="41"/>
      <c r="G125" s="41"/>
      <c r="H125" s="41"/>
      <c r="I125" s="41"/>
      <c r="J125" s="41"/>
      <c r="K125" s="42"/>
      <c r="L125" s="81"/>
      <c r="M125" s="39"/>
      <c r="N125" s="8"/>
      <c r="O125" s="8"/>
    </row>
    <row r="126" spans="1:15" ht="4.5" customHeight="1" x14ac:dyDescent="0.3">
      <c r="A126" s="6"/>
      <c r="B126" s="32"/>
      <c r="C126" s="78"/>
      <c r="D126" s="43"/>
      <c r="E126" s="23"/>
      <c r="F126" s="23"/>
      <c r="G126" s="23"/>
      <c r="H126" s="23"/>
      <c r="I126" s="23"/>
      <c r="J126" s="23"/>
      <c r="K126" s="44"/>
      <c r="L126" s="79"/>
      <c r="M126" s="24"/>
      <c r="N126" s="8"/>
      <c r="O126" s="8"/>
    </row>
    <row r="127" spans="1:15" ht="35.15" customHeight="1" x14ac:dyDescent="0.3">
      <c r="A127" s="30"/>
      <c r="B127" s="33"/>
      <c r="C127" s="82"/>
      <c r="D127" s="97" t="s">
        <v>16</v>
      </c>
      <c r="E127" s="98"/>
      <c r="F127" s="98"/>
      <c r="G127" s="98"/>
      <c r="H127" s="98"/>
      <c r="I127" s="98"/>
      <c r="J127" s="98"/>
      <c r="K127" s="99"/>
      <c r="L127" s="83"/>
      <c r="M127" s="25"/>
    </row>
    <row r="128" spans="1:15" ht="4.5" customHeight="1" x14ac:dyDescent="0.3">
      <c r="A128" s="6"/>
      <c r="B128" s="32"/>
      <c r="C128" s="78"/>
      <c r="D128" s="43"/>
      <c r="E128" s="23"/>
      <c r="F128" s="23"/>
      <c r="G128" s="23"/>
      <c r="H128" s="23"/>
      <c r="I128" s="23"/>
      <c r="J128" s="23"/>
      <c r="K128" s="44"/>
      <c r="L128" s="79"/>
      <c r="M128" s="24"/>
      <c r="N128" s="8"/>
      <c r="O128" s="8"/>
    </row>
    <row r="129" spans="1:15" ht="12.75" customHeight="1" x14ac:dyDescent="0.3">
      <c r="A129" s="6"/>
      <c r="B129" s="22"/>
      <c r="C129" s="84"/>
      <c r="D129" s="45"/>
      <c r="E129" s="53" t="s">
        <v>32</v>
      </c>
      <c r="F129" s="26"/>
      <c r="G129" s="26"/>
      <c r="H129" s="26"/>
      <c r="I129" s="26"/>
      <c r="J129" s="71"/>
      <c r="K129" s="55" t="s">
        <v>0</v>
      </c>
      <c r="L129" s="85"/>
      <c r="M129" s="25"/>
    </row>
    <row r="130" spans="1:15" ht="4.5" customHeight="1" x14ac:dyDescent="0.3">
      <c r="A130" s="6"/>
      <c r="B130" s="32"/>
      <c r="C130" s="78"/>
      <c r="D130" s="43"/>
      <c r="E130" s="54"/>
      <c r="F130" s="23"/>
      <c r="G130" s="23"/>
      <c r="H130" s="23"/>
      <c r="I130" s="23"/>
      <c r="J130" s="51"/>
      <c r="K130" s="56"/>
      <c r="L130" s="86"/>
      <c r="M130" s="24"/>
      <c r="N130" s="8"/>
      <c r="O130" s="8"/>
    </row>
    <row r="131" spans="1:15" x14ac:dyDescent="0.3">
      <c r="A131" s="6"/>
      <c r="B131" s="22"/>
      <c r="C131" s="84"/>
      <c r="D131" s="45"/>
      <c r="E131" s="53" t="s">
        <v>37</v>
      </c>
      <c r="F131" s="26"/>
      <c r="G131" s="26"/>
      <c r="H131" s="26"/>
      <c r="I131" s="26"/>
      <c r="J131" s="71"/>
      <c r="K131" s="55" t="s">
        <v>0</v>
      </c>
      <c r="L131" s="85"/>
      <c r="M131" s="25"/>
    </row>
    <row r="132" spans="1:15" ht="4.5" customHeight="1" x14ac:dyDescent="0.3">
      <c r="A132" s="6"/>
      <c r="B132" s="32"/>
      <c r="C132" s="78"/>
      <c r="D132" s="43"/>
      <c r="E132" s="54"/>
      <c r="F132" s="23"/>
      <c r="G132" s="23"/>
      <c r="H132" s="23"/>
      <c r="I132" s="23"/>
      <c r="J132" s="51"/>
      <c r="K132" s="56"/>
      <c r="L132" s="86"/>
      <c r="M132" s="24"/>
      <c r="N132" s="8"/>
      <c r="O132" s="8"/>
    </row>
    <row r="133" spans="1:15" x14ac:dyDescent="0.3">
      <c r="A133" s="6"/>
      <c r="B133" s="22"/>
      <c r="C133" s="84"/>
      <c r="D133" s="45"/>
      <c r="E133" s="53" t="s">
        <v>22</v>
      </c>
      <c r="F133" s="26"/>
      <c r="G133" s="26"/>
      <c r="H133" s="26"/>
      <c r="I133" s="26"/>
      <c r="J133" s="69" t="str">
        <f>IF(AND(ISNUMBER(J129),ISNUMBER(J131)),J129+J131,"")</f>
        <v/>
      </c>
      <c r="K133" s="55" t="s">
        <v>0</v>
      </c>
      <c r="L133" s="85"/>
      <c r="M133" s="25"/>
    </row>
    <row r="134" spans="1:15" ht="9.9" customHeight="1" x14ac:dyDescent="0.3">
      <c r="A134" s="6"/>
      <c r="B134" s="32"/>
      <c r="C134" s="78"/>
      <c r="D134" s="47"/>
      <c r="E134" s="48"/>
      <c r="F134" s="48"/>
      <c r="G134" s="48"/>
      <c r="H134" s="48"/>
      <c r="I134" s="48"/>
      <c r="J134" s="48"/>
      <c r="K134" s="49"/>
      <c r="L134" s="86"/>
      <c r="M134" s="24"/>
      <c r="N134" s="8"/>
      <c r="O134" s="8"/>
    </row>
    <row r="135" spans="1:15" ht="9.9" customHeight="1" x14ac:dyDescent="0.3">
      <c r="A135" s="6"/>
      <c r="B135" s="32"/>
      <c r="C135" s="78"/>
      <c r="D135" s="23"/>
      <c r="E135" s="23"/>
      <c r="F135" s="23"/>
      <c r="G135" s="23"/>
      <c r="H135" s="23"/>
      <c r="I135" s="23"/>
      <c r="J135" s="23"/>
      <c r="K135" s="27"/>
      <c r="L135" s="86"/>
      <c r="M135" s="24"/>
      <c r="N135" s="8"/>
      <c r="O135" s="8"/>
    </row>
    <row r="136" spans="1:15" ht="19.5" customHeight="1" x14ac:dyDescent="0.3">
      <c r="B136" s="38"/>
      <c r="C136" s="80"/>
      <c r="D136" s="40" t="s">
        <v>15</v>
      </c>
      <c r="E136" s="41"/>
      <c r="F136" s="41"/>
      <c r="G136" s="41"/>
      <c r="H136" s="41"/>
      <c r="I136" s="41"/>
      <c r="J136" s="41"/>
      <c r="K136" s="42"/>
      <c r="L136" s="81"/>
      <c r="M136" s="39"/>
      <c r="N136" s="8"/>
      <c r="O136" s="8"/>
    </row>
    <row r="137" spans="1:15" ht="4.5" customHeight="1" x14ac:dyDescent="0.3">
      <c r="A137" s="6"/>
      <c r="B137" s="32"/>
      <c r="C137" s="78"/>
      <c r="D137" s="43"/>
      <c r="E137" s="23"/>
      <c r="F137" s="23"/>
      <c r="G137" s="23"/>
      <c r="H137" s="23"/>
      <c r="I137" s="23"/>
      <c r="J137" s="23"/>
      <c r="K137" s="44"/>
      <c r="L137" s="79"/>
      <c r="M137" s="24"/>
      <c r="N137" s="8"/>
      <c r="O137" s="8"/>
    </row>
    <row r="138" spans="1:15" ht="35.15" customHeight="1" x14ac:dyDescent="0.3">
      <c r="A138" s="30"/>
      <c r="B138" s="33"/>
      <c r="C138" s="82"/>
      <c r="D138" s="97" t="s">
        <v>20</v>
      </c>
      <c r="E138" s="98"/>
      <c r="F138" s="98"/>
      <c r="G138" s="98"/>
      <c r="H138" s="98"/>
      <c r="I138" s="98"/>
      <c r="J138" s="98"/>
      <c r="K138" s="99"/>
      <c r="L138" s="83"/>
      <c r="M138" s="25"/>
    </row>
    <row r="139" spans="1:15" ht="4.5" customHeight="1" x14ac:dyDescent="0.3">
      <c r="A139" s="6"/>
      <c r="B139" s="32"/>
      <c r="C139" s="78"/>
      <c r="D139" s="43"/>
      <c r="E139" s="23"/>
      <c r="F139" s="23"/>
      <c r="G139" s="23"/>
      <c r="H139" s="23"/>
      <c r="I139" s="23"/>
      <c r="J139" s="23"/>
      <c r="K139" s="44"/>
      <c r="L139" s="79"/>
      <c r="M139" s="24"/>
      <c r="N139" s="8"/>
      <c r="O139" s="8"/>
    </row>
    <row r="140" spans="1:15" x14ac:dyDescent="0.3">
      <c r="A140" s="6"/>
      <c r="B140" s="22"/>
      <c r="C140" s="84"/>
      <c r="D140" s="59"/>
      <c r="E140" s="58" t="s">
        <v>38</v>
      </c>
      <c r="F140" s="26"/>
      <c r="G140" s="26"/>
      <c r="H140" s="26"/>
      <c r="I140" s="26"/>
      <c r="J140" s="71"/>
      <c r="K140" s="55" t="s">
        <v>0</v>
      </c>
      <c r="L140" s="85"/>
      <c r="M140" s="25"/>
    </row>
    <row r="141" spans="1:15" ht="4.5" customHeight="1" x14ac:dyDescent="0.3">
      <c r="A141" s="6"/>
      <c r="B141" s="32"/>
      <c r="C141" s="78"/>
      <c r="D141" s="43"/>
      <c r="E141" s="23"/>
      <c r="F141" s="23"/>
      <c r="G141" s="23"/>
      <c r="H141" s="23"/>
      <c r="I141" s="23"/>
      <c r="J141" s="23"/>
      <c r="K141" s="46"/>
      <c r="L141" s="86"/>
      <c r="M141" s="24"/>
      <c r="N141" s="8"/>
      <c r="O141" s="8"/>
    </row>
    <row r="142" spans="1:15" ht="66.75" customHeight="1" x14ac:dyDescent="0.3">
      <c r="A142" s="30"/>
      <c r="B142" s="33"/>
      <c r="C142" s="82"/>
      <c r="D142" s="68" t="str">
        <f>IF(AND(ISNUMBER(J140),ISNUMBER(J133)),IF(J140/J131&lt;=0.1,Données!$A$3,IF(AND(J140/J131&gt;0.1,J140/J131&lt;=0.2),Données!$A$2,Données!$A$1)),"")</f>
        <v/>
      </c>
      <c r="E142" s="100" t="str">
        <f>IF(AND(ISNUMBER(J140),ISNUMBER(J133)),IF(J140/J131&lt;=0.1,"Les surfaces d'infiltration sont trop petites face aux surfaces de ruissellement. Il est recommandé d'augmenter les surfaces d'infiltration.",IF(AND(J140/J131&gt;0.1,J140/J131&lt;=0.2),"Les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142" s="100"/>
      <c r="G142" s="100"/>
      <c r="H142" s="100"/>
      <c r="I142" s="100"/>
      <c r="J142" s="100"/>
      <c r="K142" s="57"/>
      <c r="L142" s="87"/>
      <c r="M142" s="25"/>
    </row>
    <row r="143" spans="1:15" ht="4.5" customHeight="1" x14ac:dyDescent="0.3">
      <c r="A143" s="6"/>
      <c r="B143" s="32"/>
      <c r="C143" s="78"/>
      <c r="D143" s="43"/>
      <c r="E143" s="23"/>
      <c r="F143" s="23"/>
      <c r="G143" s="23"/>
      <c r="H143" s="23"/>
      <c r="I143" s="23"/>
      <c r="J143" s="23"/>
      <c r="K143" s="44"/>
      <c r="L143" s="79"/>
      <c r="M143" s="24"/>
      <c r="N143" s="8"/>
      <c r="O143" s="8"/>
    </row>
    <row r="144" spans="1:15" ht="27.75" customHeight="1" x14ac:dyDescent="0.3">
      <c r="A144" s="30"/>
      <c r="B144" s="33"/>
      <c r="C144" s="82"/>
      <c r="D144" s="97" t="s">
        <v>17</v>
      </c>
      <c r="E144" s="98"/>
      <c r="F144" s="98"/>
      <c r="G144" s="98"/>
      <c r="H144" s="98"/>
      <c r="I144" s="98"/>
      <c r="J144" s="98"/>
      <c r="K144" s="99"/>
      <c r="L144" s="83"/>
      <c r="M144" s="25"/>
    </row>
    <row r="145" spans="1:15" ht="4.5" customHeight="1" x14ac:dyDescent="0.3">
      <c r="A145" s="6"/>
      <c r="B145" s="32"/>
      <c r="C145" s="78"/>
      <c r="D145" s="43"/>
      <c r="E145" s="23"/>
      <c r="F145" s="23"/>
      <c r="G145" s="23"/>
      <c r="H145" s="23"/>
      <c r="I145" s="23"/>
      <c r="J145" s="23"/>
      <c r="K145" s="44"/>
      <c r="L145" s="79"/>
      <c r="M145" s="24"/>
      <c r="N145" s="8"/>
      <c r="O145" s="8"/>
    </row>
    <row r="146" spans="1:15" ht="12.75" customHeight="1" x14ac:dyDescent="0.3">
      <c r="A146" s="6"/>
      <c r="B146" s="22"/>
      <c r="C146" s="84"/>
      <c r="D146" s="59"/>
      <c r="E146" s="58" t="s">
        <v>33</v>
      </c>
      <c r="F146" s="26"/>
      <c r="G146" s="26"/>
      <c r="H146" s="26"/>
      <c r="I146" s="26"/>
      <c r="J146" s="71"/>
      <c r="K146" s="55" t="s">
        <v>2</v>
      </c>
      <c r="L146" s="85"/>
      <c r="M146" s="25"/>
    </row>
    <row r="147" spans="1:15" ht="4.5" customHeight="1" x14ac:dyDescent="0.3">
      <c r="A147" s="6"/>
      <c r="B147" s="32"/>
      <c r="C147" s="78"/>
      <c r="D147" s="59"/>
      <c r="E147" s="54"/>
      <c r="F147" s="23"/>
      <c r="G147" s="23"/>
      <c r="H147" s="23"/>
      <c r="I147" s="23"/>
      <c r="J147" s="23"/>
      <c r="K147" s="60"/>
      <c r="L147" s="79"/>
      <c r="M147" s="24"/>
      <c r="N147" s="8"/>
      <c r="O147" s="8"/>
    </row>
    <row r="148" spans="1:15" ht="12.75" customHeight="1" x14ac:dyDescent="0.3">
      <c r="A148" s="6"/>
      <c r="B148" s="22"/>
      <c r="C148" s="84"/>
      <c r="D148" s="59"/>
      <c r="E148" s="58" t="s">
        <v>5</v>
      </c>
      <c r="F148" s="26"/>
      <c r="G148" s="26"/>
      <c r="H148" s="26"/>
      <c r="I148" s="26"/>
      <c r="J148" s="70" t="str">
        <f>IF(AND(ISNUMBER(J140),ISNUMBER(J146)),J140*J146/(1000*3600)*1000,"")</f>
        <v/>
      </c>
      <c r="K148" s="55" t="s">
        <v>4</v>
      </c>
      <c r="L148" s="85"/>
      <c r="M148" s="25"/>
    </row>
    <row r="149" spans="1:15" ht="9.9" customHeight="1" x14ac:dyDescent="0.3">
      <c r="A149" s="6"/>
      <c r="B149" s="22"/>
      <c r="C149" s="84"/>
      <c r="D149" s="61"/>
      <c r="E149" s="62"/>
      <c r="F149" s="62"/>
      <c r="G149" s="62"/>
      <c r="H149" s="62"/>
      <c r="I149" s="62"/>
      <c r="J149" s="63"/>
      <c r="K149" s="64"/>
      <c r="L149" s="85"/>
      <c r="M149" s="25"/>
    </row>
    <row r="150" spans="1:15" ht="9.9" customHeight="1" x14ac:dyDescent="0.3">
      <c r="A150" s="6"/>
      <c r="B150" s="32"/>
      <c r="C150" s="78"/>
      <c r="D150" s="23"/>
      <c r="E150" s="23"/>
      <c r="F150" s="23"/>
      <c r="G150" s="23"/>
      <c r="H150" s="23"/>
      <c r="I150" s="23"/>
      <c r="J150" s="23"/>
      <c r="K150" s="27"/>
      <c r="L150" s="86"/>
      <c r="M150" s="24"/>
      <c r="N150" s="8"/>
      <c r="O150" s="8"/>
    </row>
    <row r="151" spans="1:15" ht="19.5" customHeight="1" x14ac:dyDescent="0.3">
      <c r="B151" s="38"/>
      <c r="C151" s="80"/>
      <c r="D151" s="40" t="s">
        <v>18</v>
      </c>
      <c r="E151" s="41"/>
      <c r="F151" s="41"/>
      <c r="G151" s="41"/>
      <c r="H151" s="41"/>
      <c r="I151" s="41"/>
      <c r="J151" s="41"/>
      <c r="K151" s="42"/>
      <c r="L151" s="81"/>
      <c r="M151" s="39"/>
      <c r="N151" s="8"/>
      <c r="O151" s="8"/>
    </row>
    <row r="152" spans="1:15" ht="4.5" customHeight="1" x14ac:dyDescent="0.3">
      <c r="A152" s="6"/>
      <c r="B152" s="32"/>
      <c r="C152" s="78"/>
      <c r="D152" s="43"/>
      <c r="E152" s="23"/>
      <c r="F152" s="23"/>
      <c r="G152" s="23"/>
      <c r="H152" s="23"/>
      <c r="I152" s="23"/>
      <c r="J152" s="23"/>
      <c r="K152" s="44"/>
      <c r="L152" s="79"/>
      <c r="M152" s="24"/>
      <c r="N152" s="8"/>
      <c r="O152" s="8"/>
    </row>
    <row r="153" spans="1:15" ht="4.5" customHeight="1" x14ac:dyDescent="0.3">
      <c r="A153" s="6"/>
      <c r="B153" s="32"/>
      <c r="C153" s="78"/>
      <c r="D153" s="43"/>
      <c r="E153" s="23"/>
      <c r="F153" s="23"/>
      <c r="G153" s="23"/>
      <c r="H153" s="23"/>
      <c r="I153" s="23"/>
      <c r="J153" s="23"/>
      <c r="K153" s="44"/>
      <c r="L153" s="79"/>
      <c r="M153" s="24"/>
      <c r="N153" s="8"/>
      <c r="O153" s="8"/>
    </row>
    <row r="154" spans="1:15" ht="12.75" customHeight="1" x14ac:dyDescent="0.3">
      <c r="A154" s="6"/>
      <c r="B154" s="22"/>
      <c r="C154" s="84"/>
      <c r="D154" s="45"/>
      <c r="E154" s="53" t="s">
        <v>34</v>
      </c>
      <c r="F154" s="50"/>
      <c r="G154" s="50"/>
      <c r="H154" s="50"/>
      <c r="I154" s="50"/>
      <c r="J154" s="72" t="str">
        <f>IF(AND(ISNUMBER(J133),ISNUMBER(J148)),MAX('A2 - Calc'!$AB$4:$AB$63),"")</f>
        <v/>
      </c>
      <c r="K154" s="52" t="s">
        <v>1</v>
      </c>
      <c r="L154" s="85"/>
      <c r="M154" s="25"/>
    </row>
    <row r="155" spans="1:15" ht="4.5" customHeight="1" x14ac:dyDescent="0.3">
      <c r="A155" s="6"/>
      <c r="B155" s="32"/>
      <c r="C155" s="78"/>
      <c r="D155" s="43"/>
      <c r="E155" s="54"/>
      <c r="F155" s="51"/>
      <c r="G155" s="51"/>
      <c r="H155" s="51"/>
      <c r="I155" s="51"/>
      <c r="J155" s="67"/>
      <c r="K155" s="66"/>
      <c r="L155" s="79"/>
      <c r="M155" s="24"/>
      <c r="N155" s="8"/>
      <c r="O155" s="8"/>
    </row>
    <row r="156" spans="1:15" x14ac:dyDescent="0.3">
      <c r="A156" s="6"/>
      <c r="B156" s="22"/>
      <c r="C156" s="84"/>
      <c r="D156" s="45"/>
      <c r="E156" s="53" t="s">
        <v>35</v>
      </c>
      <c r="F156" s="50"/>
      <c r="G156" s="50"/>
      <c r="H156" s="50"/>
      <c r="I156" s="50"/>
      <c r="J156" s="72" t="str">
        <f>IF(ISNUMBER(J154),J154/J140*100,"")</f>
        <v/>
      </c>
      <c r="K156" s="52" t="s">
        <v>19</v>
      </c>
      <c r="L156" s="85"/>
      <c r="M156" s="25"/>
    </row>
    <row r="157" spans="1:15" ht="4.5" customHeight="1" x14ac:dyDescent="0.3">
      <c r="A157" s="6"/>
      <c r="B157" s="32"/>
      <c r="C157" s="78"/>
      <c r="D157" s="43"/>
      <c r="E157" s="54"/>
      <c r="F157" s="51"/>
      <c r="G157" s="51"/>
      <c r="H157" s="51"/>
      <c r="I157" s="51"/>
      <c r="J157" s="67"/>
      <c r="K157" s="66"/>
      <c r="L157" s="79"/>
      <c r="M157" s="24"/>
      <c r="N157" s="8"/>
      <c r="O157" s="8"/>
    </row>
    <row r="158" spans="1:15" x14ac:dyDescent="0.3">
      <c r="A158" s="6"/>
      <c r="B158" s="22"/>
      <c r="C158" s="84"/>
      <c r="D158" s="45"/>
      <c r="E158" s="53" t="s">
        <v>36</v>
      </c>
      <c r="F158" s="50"/>
      <c r="G158" s="50"/>
      <c r="H158" s="50"/>
      <c r="I158" s="50"/>
      <c r="J158" s="72" t="str">
        <f>IF(ISNUMBER(J154),J154/J148*1000/3600,"")</f>
        <v/>
      </c>
      <c r="K158" s="52" t="s">
        <v>3</v>
      </c>
      <c r="L158" s="85"/>
      <c r="M158" s="25"/>
    </row>
    <row r="159" spans="1:15" ht="9.9" customHeight="1" x14ac:dyDescent="0.3">
      <c r="A159" s="6"/>
      <c r="B159" s="22"/>
      <c r="C159" s="84"/>
      <c r="D159" s="61"/>
      <c r="E159" s="62"/>
      <c r="F159" s="62"/>
      <c r="G159" s="62"/>
      <c r="H159" s="62"/>
      <c r="I159" s="62"/>
      <c r="J159" s="65"/>
      <c r="K159" s="64"/>
      <c r="L159" s="85"/>
      <c r="M159" s="25"/>
    </row>
    <row r="160" spans="1:15" ht="9.9" customHeight="1" x14ac:dyDescent="0.3">
      <c r="A160" s="6"/>
      <c r="B160" s="22"/>
      <c r="C160" s="88"/>
      <c r="D160" s="89"/>
      <c r="E160" s="90"/>
      <c r="F160" s="90"/>
      <c r="G160" s="90"/>
      <c r="H160" s="90"/>
      <c r="I160" s="90"/>
      <c r="J160" s="91"/>
      <c r="K160" s="92"/>
      <c r="L160" s="93"/>
      <c r="M160" s="25"/>
    </row>
    <row r="161" spans="1:15" ht="9.9" customHeight="1" thickBot="1" x14ac:dyDescent="0.35">
      <c r="A161" s="6"/>
      <c r="B161" s="3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4"/>
      <c r="N161" s="8"/>
      <c r="O161" s="8"/>
    </row>
    <row r="162" spans="1:15" ht="25.5" customHeight="1" x14ac:dyDescent="0.3">
      <c r="B162" s="36"/>
      <c r="C162" s="101" t="s">
        <v>31</v>
      </c>
      <c r="D162" s="102"/>
      <c r="E162" s="102"/>
      <c r="F162" s="102"/>
      <c r="G162" s="102"/>
      <c r="H162" s="102"/>
      <c r="I162" s="102"/>
      <c r="J162" s="102"/>
      <c r="K162" s="102"/>
      <c r="L162" s="103"/>
      <c r="M162" s="37"/>
      <c r="N162" s="8"/>
      <c r="O162" s="8"/>
    </row>
    <row r="163" spans="1:15" ht="4.5" customHeight="1" x14ac:dyDescent="0.3">
      <c r="A163" s="6"/>
      <c r="B163" s="32"/>
      <c r="C163" s="78"/>
      <c r="D163" s="23"/>
      <c r="E163" s="23"/>
      <c r="F163" s="23"/>
      <c r="G163" s="23"/>
      <c r="H163" s="23"/>
      <c r="I163" s="23"/>
      <c r="J163" s="23"/>
      <c r="K163" s="23"/>
      <c r="L163" s="79"/>
      <c r="M163" s="24"/>
      <c r="N163" s="8"/>
      <c r="O163" s="8"/>
    </row>
    <row r="164" spans="1:15" ht="19.5" customHeight="1" x14ac:dyDescent="0.3">
      <c r="B164" s="22"/>
      <c r="C164" s="80"/>
      <c r="D164" s="40" t="s">
        <v>14</v>
      </c>
      <c r="E164" s="41"/>
      <c r="F164" s="41"/>
      <c r="G164" s="41"/>
      <c r="H164" s="41"/>
      <c r="I164" s="41"/>
      <c r="J164" s="41"/>
      <c r="K164" s="42"/>
      <c r="L164" s="81"/>
      <c r="M164" s="39"/>
      <c r="N164" s="8"/>
      <c r="O164" s="8"/>
    </row>
    <row r="165" spans="1:15" ht="4.5" customHeight="1" x14ac:dyDescent="0.3">
      <c r="A165" s="6"/>
      <c r="B165" s="32"/>
      <c r="C165" s="78"/>
      <c r="D165" s="43"/>
      <c r="E165" s="23"/>
      <c r="F165" s="23"/>
      <c r="G165" s="23"/>
      <c r="H165" s="23"/>
      <c r="I165" s="23"/>
      <c r="J165" s="23"/>
      <c r="K165" s="44"/>
      <c r="L165" s="79"/>
      <c r="M165" s="24"/>
      <c r="N165" s="8"/>
      <c r="O165" s="8"/>
    </row>
    <row r="166" spans="1:15" ht="35.15" customHeight="1" x14ac:dyDescent="0.3">
      <c r="A166" s="30"/>
      <c r="B166" s="33"/>
      <c r="C166" s="82"/>
      <c r="D166" s="97" t="s">
        <v>16</v>
      </c>
      <c r="E166" s="98"/>
      <c r="F166" s="98"/>
      <c r="G166" s="98"/>
      <c r="H166" s="98"/>
      <c r="I166" s="98"/>
      <c r="J166" s="98"/>
      <c r="K166" s="99"/>
      <c r="L166" s="83"/>
      <c r="M166" s="25"/>
    </row>
    <row r="167" spans="1:15" ht="4.5" customHeight="1" x14ac:dyDescent="0.3">
      <c r="A167" s="6"/>
      <c r="B167" s="32"/>
      <c r="C167" s="78"/>
      <c r="D167" s="43"/>
      <c r="E167" s="23"/>
      <c r="F167" s="23"/>
      <c r="G167" s="23"/>
      <c r="H167" s="23"/>
      <c r="I167" s="23"/>
      <c r="J167" s="23"/>
      <c r="K167" s="44"/>
      <c r="L167" s="79"/>
      <c r="M167" s="24"/>
      <c r="N167" s="8"/>
      <c r="O167" s="8"/>
    </row>
    <row r="168" spans="1:15" ht="12.75" customHeight="1" x14ac:dyDescent="0.3">
      <c r="A168" s="6"/>
      <c r="B168" s="22"/>
      <c r="C168" s="84"/>
      <c r="D168" s="45"/>
      <c r="E168" s="53" t="s">
        <v>32</v>
      </c>
      <c r="F168" s="26"/>
      <c r="G168" s="26"/>
      <c r="H168" s="26"/>
      <c r="I168" s="26"/>
      <c r="J168" s="71"/>
      <c r="K168" s="55" t="s">
        <v>0</v>
      </c>
      <c r="L168" s="85"/>
      <c r="M168" s="25"/>
    </row>
    <row r="169" spans="1:15" ht="4.5" customHeight="1" x14ac:dyDescent="0.3">
      <c r="A169" s="6"/>
      <c r="B169" s="32"/>
      <c r="C169" s="78"/>
      <c r="D169" s="43"/>
      <c r="E169" s="54"/>
      <c r="F169" s="23"/>
      <c r="G169" s="23"/>
      <c r="H169" s="23"/>
      <c r="I169" s="23"/>
      <c r="J169" s="51"/>
      <c r="K169" s="56"/>
      <c r="L169" s="86"/>
      <c r="M169" s="24"/>
      <c r="N169" s="8"/>
      <c r="O169" s="8"/>
    </row>
    <row r="170" spans="1:15" x14ac:dyDescent="0.3">
      <c r="A170" s="6"/>
      <c r="B170" s="22"/>
      <c r="C170" s="84"/>
      <c r="D170" s="45"/>
      <c r="E170" s="53" t="s">
        <v>37</v>
      </c>
      <c r="F170" s="26"/>
      <c r="G170" s="26"/>
      <c r="H170" s="26"/>
      <c r="I170" s="26"/>
      <c r="J170" s="71"/>
      <c r="K170" s="55" t="s">
        <v>0</v>
      </c>
      <c r="L170" s="85"/>
      <c r="M170" s="25"/>
    </row>
    <row r="171" spans="1:15" ht="4.5" customHeight="1" x14ac:dyDescent="0.3">
      <c r="A171" s="6"/>
      <c r="B171" s="32"/>
      <c r="C171" s="78"/>
      <c r="D171" s="43"/>
      <c r="E171" s="54"/>
      <c r="F171" s="23"/>
      <c r="G171" s="23"/>
      <c r="H171" s="23"/>
      <c r="I171" s="23"/>
      <c r="J171" s="51"/>
      <c r="K171" s="56"/>
      <c r="L171" s="86"/>
      <c r="M171" s="24"/>
      <c r="N171" s="8"/>
      <c r="O171" s="8"/>
    </row>
    <row r="172" spans="1:15" x14ac:dyDescent="0.3">
      <c r="A172" s="6"/>
      <c r="B172" s="22"/>
      <c r="C172" s="84"/>
      <c r="D172" s="45"/>
      <c r="E172" s="53" t="s">
        <v>22</v>
      </c>
      <c r="F172" s="26"/>
      <c r="G172" s="26"/>
      <c r="H172" s="26"/>
      <c r="I172" s="26"/>
      <c r="J172" s="69" t="str">
        <f>IF(AND(ISNUMBER(J168),ISNUMBER(J170)),J168+J170,"")</f>
        <v/>
      </c>
      <c r="K172" s="55" t="s">
        <v>0</v>
      </c>
      <c r="L172" s="85"/>
      <c r="M172" s="25"/>
    </row>
    <row r="173" spans="1:15" ht="9.9" customHeight="1" x14ac:dyDescent="0.3">
      <c r="A173" s="6"/>
      <c r="B173" s="32"/>
      <c r="C173" s="78"/>
      <c r="D173" s="47"/>
      <c r="E173" s="48"/>
      <c r="F173" s="48"/>
      <c r="G173" s="48"/>
      <c r="H173" s="48"/>
      <c r="I173" s="48"/>
      <c r="J173" s="48"/>
      <c r="K173" s="49"/>
      <c r="L173" s="86"/>
      <c r="M173" s="24"/>
      <c r="N173" s="8"/>
      <c r="O173" s="8"/>
    </row>
    <row r="174" spans="1:15" ht="9.9" customHeight="1" x14ac:dyDescent="0.3">
      <c r="A174" s="6"/>
      <c r="B174" s="32"/>
      <c r="C174" s="78"/>
      <c r="D174" s="23"/>
      <c r="E174" s="23"/>
      <c r="F174" s="23"/>
      <c r="G174" s="23"/>
      <c r="H174" s="23"/>
      <c r="I174" s="23"/>
      <c r="J174" s="23"/>
      <c r="K174" s="27"/>
      <c r="L174" s="86"/>
      <c r="M174" s="24"/>
      <c r="N174" s="8"/>
      <c r="O174" s="8"/>
    </row>
    <row r="175" spans="1:15" ht="19.5" customHeight="1" x14ac:dyDescent="0.3">
      <c r="B175" s="38"/>
      <c r="C175" s="80"/>
      <c r="D175" s="40" t="s">
        <v>15</v>
      </c>
      <c r="E175" s="41"/>
      <c r="F175" s="41"/>
      <c r="G175" s="41"/>
      <c r="H175" s="41"/>
      <c r="I175" s="41"/>
      <c r="J175" s="41"/>
      <c r="K175" s="42"/>
      <c r="L175" s="81"/>
      <c r="M175" s="39"/>
      <c r="N175" s="8"/>
      <c r="O175" s="8"/>
    </row>
    <row r="176" spans="1:15" ht="4.5" customHeight="1" x14ac:dyDescent="0.3">
      <c r="A176" s="6"/>
      <c r="B176" s="32"/>
      <c r="C176" s="78"/>
      <c r="D176" s="43"/>
      <c r="E176" s="23"/>
      <c r="F176" s="23"/>
      <c r="G176" s="23"/>
      <c r="H176" s="23"/>
      <c r="I176" s="23"/>
      <c r="J176" s="23"/>
      <c r="K176" s="44"/>
      <c r="L176" s="79"/>
      <c r="M176" s="24"/>
      <c r="N176" s="8"/>
      <c r="O176" s="8"/>
    </row>
    <row r="177" spans="1:15" ht="35.15" customHeight="1" x14ac:dyDescent="0.3">
      <c r="A177" s="30"/>
      <c r="B177" s="33"/>
      <c r="C177" s="82"/>
      <c r="D177" s="97" t="s">
        <v>20</v>
      </c>
      <c r="E177" s="98"/>
      <c r="F177" s="98"/>
      <c r="G177" s="98"/>
      <c r="H177" s="98"/>
      <c r="I177" s="98"/>
      <c r="J177" s="98"/>
      <c r="K177" s="99"/>
      <c r="L177" s="83"/>
      <c r="M177" s="25"/>
    </row>
    <row r="178" spans="1:15" ht="4.5" customHeight="1" x14ac:dyDescent="0.3">
      <c r="A178" s="6"/>
      <c r="B178" s="32"/>
      <c r="C178" s="78"/>
      <c r="D178" s="43"/>
      <c r="E178" s="23"/>
      <c r="F178" s="23"/>
      <c r="G178" s="23"/>
      <c r="H178" s="23"/>
      <c r="I178" s="23"/>
      <c r="J178" s="23"/>
      <c r="K178" s="44"/>
      <c r="L178" s="79"/>
      <c r="M178" s="24"/>
      <c r="N178" s="8"/>
      <c r="O178" s="8"/>
    </row>
    <row r="179" spans="1:15" x14ac:dyDescent="0.3">
      <c r="A179" s="6"/>
      <c r="B179" s="22"/>
      <c r="C179" s="84"/>
      <c r="D179" s="59"/>
      <c r="E179" s="58" t="s">
        <v>38</v>
      </c>
      <c r="F179" s="26"/>
      <c r="G179" s="26"/>
      <c r="H179" s="26"/>
      <c r="I179" s="26"/>
      <c r="J179" s="71"/>
      <c r="K179" s="55" t="s">
        <v>0</v>
      </c>
      <c r="L179" s="85"/>
      <c r="M179" s="25"/>
    </row>
    <row r="180" spans="1:15" ht="4.5" customHeight="1" x14ac:dyDescent="0.3">
      <c r="A180" s="6"/>
      <c r="B180" s="32"/>
      <c r="C180" s="78"/>
      <c r="D180" s="43"/>
      <c r="E180" s="23"/>
      <c r="F180" s="23"/>
      <c r="G180" s="23"/>
      <c r="H180" s="23"/>
      <c r="I180" s="23"/>
      <c r="J180" s="23"/>
      <c r="K180" s="46"/>
      <c r="L180" s="86"/>
      <c r="M180" s="24"/>
      <c r="N180" s="8"/>
      <c r="O180" s="8"/>
    </row>
    <row r="181" spans="1:15" ht="66.75" customHeight="1" x14ac:dyDescent="0.3">
      <c r="A181" s="30"/>
      <c r="B181" s="33"/>
      <c r="C181" s="82"/>
      <c r="D181" s="68" t="str">
        <f>IF(AND(ISNUMBER(J179),ISNUMBER(J172)),IF(J179/J170&lt;=0.1,Données!$A$3,IF(AND(J179/J170&gt;0.1,J179/J170&lt;=0.2),Données!$A$2,Données!$A$1)),"")</f>
        <v/>
      </c>
      <c r="E181" s="100" t="str">
        <f>IF(AND(ISNUMBER(J179),ISNUMBER(J172)),IF(J179/J170&lt;=0.1,"Les surfaces d'infiltration sont trop petites face aux surfaces de ruissellement. Il est recommandé d'augmenter les surfaces d'infiltration.",IF(AND(J179/J170&gt;0.1,J179/J170&lt;=0.2),"Les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181" s="100"/>
      <c r="G181" s="100"/>
      <c r="H181" s="100"/>
      <c r="I181" s="100"/>
      <c r="J181" s="100"/>
      <c r="K181" s="57"/>
      <c r="L181" s="87"/>
      <c r="M181" s="25"/>
    </row>
    <row r="182" spans="1:15" ht="4.5" customHeight="1" x14ac:dyDescent="0.3">
      <c r="A182" s="6"/>
      <c r="B182" s="32"/>
      <c r="C182" s="78"/>
      <c r="D182" s="43"/>
      <c r="E182" s="23"/>
      <c r="F182" s="23"/>
      <c r="G182" s="23"/>
      <c r="H182" s="23"/>
      <c r="I182" s="23"/>
      <c r="J182" s="23"/>
      <c r="K182" s="44"/>
      <c r="L182" s="79"/>
      <c r="M182" s="24"/>
      <c r="N182" s="8"/>
      <c r="O182" s="8"/>
    </row>
    <row r="183" spans="1:15" ht="27.75" customHeight="1" x14ac:dyDescent="0.3">
      <c r="A183" s="30"/>
      <c r="B183" s="33"/>
      <c r="C183" s="82"/>
      <c r="D183" s="97" t="s">
        <v>17</v>
      </c>
      <c r="E183" s="98"/>
      <c r="F183" s="98"/>
      <c r="G183" s="98"/>
      <c r="H183" s="98"/>
      <c r="I183" s="98"/>
      <c r="J183" s="98"/>
      <c r="K183" s="99"/>
      <c r="L183" s="83"/>
      <c r="M183" s="25"/>
    </row>
    <row r="184" spans="1:15" ht="4.5" customHeight="1" x14ac:dyDescent="0.3">
      <c r="A184" s="6"/>
      <c r="B184" s="32"/>
      <c r="C184" s="78"/>
      <c r="D184" s="43"/>
      <c r="E184" s="23"/>
      <c r="F184" s="23"/>
      <c r="G184" s="23"/>
      <c r="H184" s="23"/>
      <c r="I184" s="23"/>
      <c r="J184" s="23"/>
      <c r="K184" s="44"/>
      <c r="L184" s="79"/>
      <c r="M184" s="24"/>
      <c r="N184" s="8"/>
      <c r="O184" s="8"/>
    </row>
    <row r="185" spans="1:15" ht="12.75" customHeight="1" x14ac:dyDescent="0.3">
      <c r="A185" s="6"/>
      <c r="B185" s="22"/>
      <c r="C185" s="84"/>
      <c r="D185" s="59"/>
      <c r="E185" s="58" t="s">
        <v>33</v>
      </c>
      <c r="F185" s="26"/>
      <c r="G185" s="26"/>
      <c r="H185" s="26"/>
      <c r="I185" s="26"/>
      <c r="J185" s="71"/>
      <c r="K185" s="55" t="s">
        <v>2</v>
      </c>
      <c r="L185" s="85"/>
      <c r="M185" s="25"/>
    </row>
    <row r="186" spans="1:15" ht="4.5" customHeight="1" x14ac:dyDescent="0.3">
      <c r="A186" s="6"/>
      <c r="B186" s="32"/>
      <c r="C186" s="78"/>
      <c r="D186" s="59"/>
      <c r="E186" s="54"/>
      <c r="F186" s="23"/>
      <c r="G186" s="23"/>
      <c r="H186" s="23"/>
      <c r="I186" s="23"/>
      <c r="J186" s="23"/>
      <c r="K186" s="60"/>
      <c r="L186" s="79"/>
      <c r="M186" s="24"/>
      <c r="N186" s="8"/>
      <c r="O186" s="8"/>
    </row>
    <row r="187" spans="1:15" ht="12.75" customHeight="1" x14ac:dyDescent="0.3">
      <c r="A187" s="6"/>
      <c r="B187" s="22"/>
      <c r="C187" s="84"/>
      <c r="D187" s="59"/>
      <c r="E187" s="58" t="s">
        <v>5</v>
      </c>
      <c r="F187" s="26"/>
      <c r="G187" s="26"/>
      <c r="H187" s="26"/>
      <c r="I187" s="26"/>
      <c r="J187" s="70" t="str">
        <f>IF(AND(ISNUMBER(J179),ISNUMBER(J185)),J179*J185/(1000*3600)*1000,"")</f>
        <v/>
      </c>
      <c r="K187" s="55" t="s">
        <v>4</v>
      </c>
      <c r="L187" s="85"/>
      <c r="M187" s="25"/>
    </row>
    <row r="188" spans="1:15" ht="9.9" customHeight="1" x14ac:dyDescent="0.3">
      <c r="A188" s="6"/>
      <c r="B188" s="22"/>
      <c r="C188" s="84"/>
      <c r="D188" s="61"/>
      <c r="E188" s="62"/>
      <c r="F188" s="62"/>
      <c r="G188" s="62"/>
      <c r="H188" s="62"/>
      <c r="I188" s="62"/>
      <c r="J188" s="63"/>
      <c r="K188" s="64"/>
      <c r="L188" s="85"/>
      <c r="M188" s="25"/>
    </row>
    <row r="189" spans="1:15" ht="9.9" customHeight="1" x14ac:dyDescent="0.3">
      <c r="A189" s="6"/>
      <c r="B189" s="32"/>
      <c r="C189" s="78"/>
      <c r="D189" s="23"/>
      <c r="E189" s="23"/>
      <c r="F189" s="23"/>
      <c r="G189" s="23"/>
      <c r="H189" s="23"/>
      <c r="I189" s="23"/>
      <c r="J189" s="23"/>
      <c r="K189" s="27"/>
      <c r="L189" s="86"/>
      <c r="M189" s="24"/>
      <c r="N189" s="8"/>
      <c r="O189" s="8"/>
    </row>
    <row r="190" spans="1:15" ht="19.5" customHeight="1" x14ac:dyDescent="0.3">
      <c r="B190" s="38"/>
      <c r="C190" s="80"/>
      <c r="D190" s="40" t="s">
        <v>18</v>
      </c>
      <c r="E190" s="41"/>
      <c r="F190" s="41"/>
      <c r="G190" s="41"/>
      <c r="H190" s="41"/>
      <c r="I190" s="41"/>
      <c r="J190" s="41"/>
      <c r="K190" s="42"/>
      <c r="L190" s="81"/>
      <c r="M190" s="39"/>
      <c r="N190" s="8"/>
      <c r="O190" s="8"/>
    </row>
    <row r="191" spans="1:15" ht="4.5" customHeight="1" x14ac:dyDescent="0.3">
      <c r="A191" s="6"/>
      <c r="B191" s="32"/>
      <c r="C191" s="78"/>
      <c r="D191" s="43"/>
      <c r="E191" s="23"/>
      <c r="F191" s="23"/>
      <c r="G191" s="23"/>
      <c r="H191" s="23"/>
      <c r="I191" s="23"/>
      <c r="J191" s="23"/>
      <c r="K191" s="44"/>
      <c r="L191" s="79"/>
      <c r="M191" s="24"/>
      <c r="N191" s="8"/>
      <c r="O191" s="8"/>
    </row>
    <row r="192" spans="1:15" ht="4.5" customHeight="1" x14ac:dyDescent="0.3">
      <c r="A192" s="6"/>
      <c r="B192" s="32"/>
      <c r="C192" s="78"/>
      <c r="D192" s="43"/>
      <c r="E192" s="23"/>
      <c r="F192" s="23"/>
      <c r="G192" s="23"/>
      <c r="H192" s="23"/>
      <c r="I192" s="23"/>
      <c r="J192" s="23"/>
      <c r="K192" s="44"/>
      <c r="L192" s="79"/>
      <c r="M192" s="24"/>
      <c r="N192" s="8"/>
      <c r="O192" s="8"/>
    </row>
    <row r="193" spans="1:15" ht="12.75" customHeight="1" x14ac:dyDescent="0.3">
      <c r="A193" s="6"/>
      <c r="B193" s="22"/>
      <c r="C193" s="84"/>
      <c r="D193" s="45"/>
      <c r="E193" s="53" t="s">
        <v>34</v>
      </c>
      <c r="F193" s="50"/>
      <c r="G193" s="50"/>
      <c r="H193" s="50"/>
      <c r="I193" s="50"/>
      <c r="J193" s="72" t="str">
        <f>IF(AND(ISNUMBER(J172),ISNUMBER(J187)),MAX('A2 - Calc'!$AI$4:$AI$63),"")</f>
        <v/>
      </c>
      <c r="K193" s="52" t="s">
        <v>1</v>
      </c>
      <c r="L193" s="85"/>
      <c r="M193" s="25"/>
    </row>
    <row r="194" spans="1:15" ht="4.5" customHeight="1" x14ac:dyDescent="0.3">
      <c r="A194" s="6"/>
      <c r="B194" s="32"/>
      <c r="C194" s="78"/>
      <c r="D194" s="43"/>
      <c r="E194" s="54"/>
      <c r="F194" s="51"/>
      <c r="G194" s="51"/>
      <c r="H194" s="51"/>
      <c r="I194" s="51"/>
      <c r="J194" s="67"/>
      <c r="K194" s="66"/>
      <c r="L194" s="79"/>
      <c r="M194" s="24"/>
      <c r="N194" s="8"/>
      <c r="O194" s="8"/>
    </row>
    <row r="195" spans="1:15" x14ac:dyDescent="0.3">
      <c r="A195" s="6"/>
      <c r="B195" s="22"/>
      <c r="C195" s="84"/>
      <c r="D195" s="45"/>
      <c r="E195" s="53" t="s">
        <v>35</v>
      </c>
      <c r="F195" s="50"/>
      <c r="G195" s="50"/>
      <c r="H195" s="50"/>
      <c r="I195" s="50"/>
      <c r="J195" s="72" t="str">
        <f>IF(ISNUMBER(J193),J193/J179*100,"")</f>
        <v/>
      </c>
      <c r="K195" s="52" t="s">
        <v>19</v>
      </c>
      <c r="L195" s="85"/>
      <c r="M195" s="25"/>
    </row>
    <row r="196" spans="1:15" ht="4.5" customHeight="1" x14ac:dyDescent="0.3">
      <c r="A196" s="6"/>
      <c r="B196" s="32"/>
      <c r="C196" s="78"/>
      <c r="D196" s="43"/>
      <c r="E196" s="54"/>
      <c r="F196" s="51"/>
      <c r="G196" s="51"/>
      <c r="H196" s="51"/>
      <c r="I196" s="51"/>
      <c r="J196" s="67"/>
      <c r="K196" s="66"/>
      <c r="L196" s="79"/>
      <c r="M196" s="24"/>
      <c r="N196" s="8"/>
      <c r="O196" s="8"/>
    </row>
    <row r="197" spans="1:15" x14ac:dyDescent="0.3">
      <c r="A197" s="6"/>
      <c r="B197" s="22"/>
      <c r="C197" s="84"/>
      <c r="D197" s="45"/>
      <c r="E197" s="53" t="s">
        <v>36</v>
      </c>
      <c r="F197" s="50"/>
      <c r="G197" s="50"/>
      <c r="H197" s="50"/>
      <c r="I197" s="50"/>
      <c r="J197" s="72" t="str">
        <f>IF(ISNUMBER(J193),J193/J187*1000/3600,"")</f>
        <v/>
      </c>
      <c r="K197" s="52" t="s">
        <v>3</v>
      </c>
      <c r="L197" s="85"/>
      <c r="M197" s="25"/>
    </row>
    <row r="198" spans="1:15" ht="9.9" customHeight="1" x14ac:dyDescent="0.3">
      <c r="A198" s="6"/>
      <c r="B198" s="22"/>
      <c r="C198" s="84"/>
      <c r="D198" s="61"/>
      <c r="E198" s="62"/>
      <c r="F198" s="62"/>
      <c r="G198" s="62"/>
      <c r="H198" s="62"/>
      <c r="I198" s="62"/>
      <c r="J198" s="65"/>
      <c r="K198" s="64"/>
      <c r="L198" s="85"/>
      <c r="M198" s="25"/>
    </row>
    <row r="199" spans="1:15" ht="9.9" customHeight="1" x14ac:dyDescent="0.3">
      <c r="A199" s="6"/>
      <c r="B199" s="22"/>
      <c r="C199" s="88"/>
      <c r="D199" s="89"/>
      <c r="E199" s="90"/>
      <c r="F199" s="90"/>
      <c r="G199" s="90"/>
      <c r="H199" s="90"/>
      <c r="I199" s="90"/>
      <c r="J199" s="91"/>
      <c r="K199" s="92"/>
      <c r="L199" s="93"/>
      <c r="M199" s="25"/>
    </row>
    <row r="200" spans="1:15" ht="9.9" customHeight="1" thickBot="1" x14ac:dyDescent="0.35">
      <c r="A200" s="6"/>
      <c r="B200" s="3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4"/>
      <c r="N200" s="8"/>
      <c r="O200" s="8"/>
    </row>
    <row r="201" spans="1:15" ht="25.5" customHeight="1" x14ac:dyDescent="0.3">
      <c r="B201" s="36"/>
      <c r="C201" s="101" t="s">
        <v>31</v>
      </c>
      <c r="D201" s="102"/>
      <c r="E201" s="102"/>
      <c r="F201" s="102"/>
      <c r="G201" s="102"/>
      <c r="H201" s="102"/>
      <c r="I201" s="102"/>
      <c r="J201" s="102"/>
      <c r="K201" s="102"/>
      <c r="L201" s="103"/>
      <c r="M201" s="37"/>
      <c r="N201" s="8"/>
      <c r="O201" s="8"/>
    </row>
    <row r="202" spans="1:15" ht="4.5" customHeight="1" x14ac:dyDescent="0.3">
      <c r="A202" s="6"/>
      <c r="B202" s="32"/>
      <c r="C202" s="78"/>
      <c r="D202" s="23"/>
      <c r="E202" s="23"/>
      <c r="F202" s="23"/>
      <c r="G202" s="23"/>
      <c r="H202" s="23"/>
      <c r="I202" s="23"/>
      <c r="J202" s="23"/>
      <c r="K202" s="23"/>
      <c r="L202" s="79"/>
      <c r="M202" s="24"/>
      <c r="N202" s="8"/>
      <c r="O202" s="8"/>
    </row>
    <row r="203" spans="1:15" ht="19.5" customHeight="1" x14ac:dyDescent="0.3">
      <c r="B203" s="22"/>
      <c r="C203" s="80"/>
      <c r="D203" s="40" t="s">
        <v>14</v>
      </c>
      <c r="E203" s="41"/>
      <c r="F203" s="41"/>
      <c r="G203" s="41"/>
      <c r="H203" s="41"/>
      <c r="I203" s="41"/>
      <c r="J203" s="41"/>
      <c r="K203" s="42"/>
      <c r="L203" s="81"/>
      <c r="M203" s="39"/>
      <c r="N203" s="8"/>
      <c r="O203" s="8"/>
    </row>
    <row r="204" spans="1:15" ht="4.5" customHeight="1" x14ac:dyDescent="0.3">
      <c r="A204" s="6"/>
      <c r="B204" s="32"/>
      <c r="C204" s="78"/>
      <c r="D204" s="43"/>
      <c r="E204" s="23"/>
      <c r="F204" s="23"/>
      <c r="G204" s="23"/>
      <c r="H204" s="23"/>
      <c r="I204" s="23"/>
      <c r="J204" s="23"/>
      <c r="K204" s="44"/>
      <c r="L204" s="79"/>
      <c r="M204" s="24"/>
      <c r="N204" s="8"/>
      <c r="O204" s="8"/>
    </row>
    <row r="205" spans="1:15" ht="35.15" customHeight="1" x14ac:dyDescent="0.3">
      <c r="A205" s="30"/>
      <c r="B205" s="33"/>
      <c r="C205" s="82"/>
      <c r="D205" s="97" t="s">
        <v>16</v>
      </c>
      <c r="E205" s="98"/>
      <c r="F205" s="98"/>
      <c r="G205" s="98"/>
      <c r="H205" s="98"/>
      <c r="I205" s="98"/>
      <c r="J205" s="98"/>
      <c r="K205" s="99"/>
      <c r="L205" s="83"/>
      <c r="M205" s="25"/>
    </row>
    <row r="206" spans="1:15" ht="4.5" customHeight="1" x14ac:dyDescent="0.3">
      <c r="A206" s="6"/>
      <c r="B206" s="32"/>
      <c r="C206" s="78"/>
      <c r="D206" s="43"/>
      <c r="E206" s="23"/>
      <c r="F206" s="23"/>
      <c r="G206" s="23"/>
      <c r="H206" s="23"/>
      <c r="I206" s="23"/>
      <c r="J206" s="23"/>
      <c r="K206" s="44"/>
      <c r="L206" s="79"/>
      <c r="M206" s="24"/>
      <c r="N206" s="8"/>
      <c r="O206" s="8"/>
    </row>
    <row r="207" spans="1:15" ht="12.75" customHeight="1" x14ac:dyDescent="0.3">
      <c r="A207" s="6"/>
      <c r="B207" s="22"/>
      <c r="C207" s="84"/>
      <c r="D207" s="45"/>
      <c r="E207" s="53" t="s">
        <v>32</v>
      </c>
      <c r="F207" s="26"/>
      <c r="G207" s="26"/>
      <c r="H207" s="26"/>
      <c r="I207" s="26"/>
      <c r="J207" s="71"/>
      <c r="K207" s="55" t="s">
        <v>0</v>
      </c>
      <c r="L207" s="85"/>
      <c r="M207" s="25"/>
    </row>
    <row r="208" spans="1:15" ht="4.5" customHeight="1" x14ac:dyDescent="0.3">
      <c r="A208" s="6"/>
      <c r="B208" s="32"/>
      <c r="C208" s="78"/>
      <c r="D208" s="43"/>
      <c r="E208" s="54"/>
      <c r="F208" s="23"/>
      <c r="G208" s="23"/>
      <c r="H208" s="23"/>
      <c r="I208" s="23"/>
      <c r="J208" s="51"/>
      <c r="K208" s="56"/>
      <c r="L208" s="86"/>
      <c r="M208" s="24"/>
      <c r="N208" s="8"/>
      <c r="O208" s="8"/>
    </row>
    <row r="209" spans="1:15" x14ac:dyDescent="0.3">
      <c r="A209" s="6"/>
      <c r="B209" s="22"/>
      <c r="C209" s="84"/>
      <c r="D209" s="45"/>
      <c r="E209" s="53" t="s">
        <v>37</v>
      </c>
      <c r="F209" s="26"/>
      <c r="G209" s="26"/>
      <c r="H209" s="26"/>
      <c r="I209" s="26"/>
      <c r="J209" s="71"/>
      <c r="K209" s="55" t="s">
        <v>0</v>
      </c>
      <c r="L209" s="85"/>
      <c r="M209" s="25"/>
    </row>
    <row r="210" spans="1:15" ht="4.5" customHeight="1" x14ac:dyDescent="0.3">
      <c r="A210" s="6"/>
      <c r="B210" s="32"/>
      <c r="C210" s="78"/>
      <c r="D210" s="43"/>
      <c r="E210" s="54"/>
      <c r="F210" s="23"/>
      <c r="G210" s="23"/>
      <c r="H210" s="23"/>
      <c r="I210" s="23"/>
      <c r="J210" s="51"/>
      <c r="K210" s="56"/>
      <c r="L210" s="86"/>
      <c r="M210" s="24"/>
      <c r="N210" s="8"/>
      <c r="O210" s="8"/>
    </row>
    <row r="211" spans="1:15" x14ac:dyDescent="0.3">
      <c r="A211" s="6"/>
      <c r="B211" s="22"/>
      <c r="C211" s="84"/>
      <c r="D211" s="45"/>
      <c r="E211" s="53" t="s">
        <v>22</v>
      </c>
      <c r="F211" s="26"/>
      <c r="G211" s="26"/>
      <c r="H211" s="26"/>
      <c r="I211" s="26"/>
      <c r="J211" s="69" t="str">
        <f>IF(AND(ISNUMBER(J207),ISNUMBER(J209)),J207+J209,"")</f>
        <v/>
      </c>
      <c r="K211" s="55" t="s">
        <v>0</v>
      </c>
      <c r="L211" s="85"/>
      <c r="M211" s="25"/>
    </row>
    <row r="212" spans="1:15" ht="9.9" customHeight="1" x14ac:dyDescent="0.3">
      <c r="A212" s="6"/>
      <c r="B212" s="32"/>
      <c r="C212" s="78"/>
      <c r="D212" s="47"/>
      <c r="E212" s="48"/>
      <c r="F212" s="48"/>
      <c r="G212" s="48"/>
      <c r="H212" s="48"/>
      <c r="I212" s="48"/>
      <c r="J212" s="48"/>
      <c r="K212" s="49"/>
      <c r="L212" s="86"/>
      <c r="M212" s="24"/>
      <c r="N212" s="8"/>
      <c r="O212" s="8"/>
    </row>
    <row r="213" spans="1:15" ht="9.9" customHeight="1" x14ac:dyDescent="0.3">
      <c r="A213" s="6"/>
      <c r="B213" s="32"/>
      <c r="C213" s="78"/>
      <c r="D213" s="23"/>
      <c r="E213" s="23"/>
      <c r="F213" s="23"/>
      <c r="G213" s="23"/>
      <c r="H213" s="23"/>
      <c r="I213" s="23"/>
      <c r="J213" s="23"/>
      <c r="K213" s="27"/>
      <c r="L213" s="86"/>
      <c r="M213" s="24"/>
      <c r="N213" s="8"/>
      <c r="O213" s="8"/>
    </row>
    <row r="214" spans="1:15" ht="19.5" customHeight="1" x14ac:dyDescent="0.3">
      <c r="B214" s="38"/>
      <c r="C214" s="80"/>
      <c r="D214" s="40" t="s">
        <v>15</v>
      </c>
      <c r="E214" s="41"/>
      <c r="F214" s="41"/>
      <c r="G214" s="41"/>
      <c r="H214" s="41"/>
      <c r="I214" s="41"/>
      <c r="J214" s="41"/>
      <c r="K214" s="42"/>
      <c r="L214" s="81"/>
      <c r="M214" s="39"/>
      <c r="N214" s="8"/>
      <c r="O214" s="8"/>
    </row>
    <row r="215" spans="1:15" ht="4.5" customHeight="1" x14ac:dyDescent="0.3">
      <c r="A215" s="6"/>
      <c r="B215" s="32"/>
      <c r="C215" s="78"/>
      <c r="D215" s="43"/>
      <c r="E215" s="23"/>
      <c r="F215" s="23"/>
      <c r="G215" s="23"/>
      <c r="H215" s="23"/>
      <c r="I215" s="23"/>
      <c r="J215" s="23"/>
      <c r="K215" s="44"/>
      <c r="L215" s="79"/>
      <c r="M215" s="24"/>
      <c r="N215" s="8"/>
      <c r="O215" s="8"/>
    </row>
    <row r="216" spans="1:15" ht="35.15" customHeight="1" x14ac:dyDescent="0.3">
      <c r="A216" s="30"/>
      <c r="B216" s="33"/>
      <c r="C216" s="82"/>
      <c r="D216" s="97" t="s">
        <v>20</v>
      </c>
      <c r="E216" s="98"/>
      <c r="F216" s="98"/>
      <c r="G216" s="98"/>
      <c r="H216" s="98"/>
      <c r="I216" s="98"/>
      <c r="J216" s="98"/>
      <c r="K216" s="99"/>
      <c r="L216" s="83"/>
      <c r="M216" s="25"/>
    </row>
    <row r="217" spans="1:15" ht="4.5" customHeight="1" x14ac:dyDescent="0.3">
      <c r="A217" s="6"/>
      <c r="B217" s="32"/>
      <c r="C217" s="78"/>
      <c r="D217" s="43"/>
      <c r="E217" s="23"/>
      <c r="F217" s="23"/>
      <c r="G217" s="23"/>
      <c r="H217" s="23"/>
      <c r="I217" s="23"/>
      <c r="J217" s="23"/>
      <c r="K217" s="44"/>
      <c r="L217" s="79"/>
      <c r="M217" s="24"/>
      <c r="N217" s="8"/>
      <c r="O217" s="8"/>
    </row>
    <row r="218" spans="1:15" x14ac:dyDescent="0.3">
      <c r="A218" s="6"/>
      <c r="B218" s="22"/>
      <c r="C218" s="84"/>
      <c r="D218" s="59"/>
      <c r="E218" s="58" t="s">
        <v>38</v>
      </c>
      <c r="F218" s="26"/>
      <c r="G218" s="26"/>
      <c r="H218" s="26"/>
      <c r="I218" s="26"/>
      <c r="J218" s="71"/>
      <c r="K218" s="55" t="s">
        <v>0</v>
      </c>
      <c r="L218" s="85"/>
      <c r="M218" s="25"/>
    </row>
    <row r="219" spans="1:15" ht="4.5" customHeight="1" x14ac:dyDescent="0.3">
      <c r="A219" s="6"/>
      <c r="B219" s="32"/>
      <c r="C219" s="78"/>
      <c r="D219" s="43"/>
      <c r="E219" s="23"/>
      <c r="F219" s="23"/>
      <c r="G219" s="23"/>
      <c r="H219" s="23"/>
      <c r="I219" s="23"/>
      <c r="J219" s="23"/>
      <c r="K219" s="46"/>
      <c r="L219" s="86"/>
      <c r="M219" s="24"/>
      <c r="N219" s="8"/>
      <c r="O219" s="8"/>
    </row>
    <row r="220" spans="1:15" ht="66.75" customHeight="1" x14ac:dyDescent="0.3">
      <c r="A220" s="30"/>
      <c r="B220" s="33"/>
      <c r="C220" s="82"/>
      <c r="D220" s="68" t="str">
        <f>IF(AND(ISNUMBER(J218),ISNUMBER(J211)),IF(J218/J209&lt;=0.1,Données!$A$3,IF(AND(J218/J209&gt;0.1,J218/J209&lt;=0.2),Données!$A$2,Données!$A$1)),"")</f>
        <v/>
      </c>
      <c r="E220" s="100" t="str">
        <f>IF(AND(ISNUMBER(J218),ISNUMBER(J211)),IF(J218/J209&lt;=0.1,"Les surfaces d'infiltration sont trop petites face aux surfaces de ruissellement. Il est recommandé d'augmenter les surfaces d'infiltration.",IF(AND(J218/J209&gt;0.1,J218/J209&lt;=0.2),"Les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220" s="100"/>
      <c r="G220" s="100"/>
      <c r="H220" s="100"/>
      <c r="I220" s="100"/>
      <c r="J220" s="100"/>
      <c r="K220" s="57"/>
      <c r="L220" s="87"/>
      <c r="M220" s="25"/>
    </row>
    <row r="221" spans="1:15" ht="4.5" customHeight="1" x14ac:dyDescent="0.3">
      <c r="A221" s="6"/>
      <c r="B221" s="32"/>
      <c r="C221" s="78"/>
      <c r="D221" s="43"/>
      <c r="E221" s="23"/>
      <c r="F221" s="23"/>
      <c r="G221" s="23"/>
      <c r="H221" s="23"/>
      <c r="I221" s="23"/>
      <c r="J221" s="23"/>
      <c r="K221" s="44"/>
      <c r="L221" s="79"/>
      <c r="M221" s="24"/>
      <c r="N221" s="8"/>
      <c r="O221" s="8"/>
    </row>
    <row r="222" spans="1:15" ht="27.75" customHeight="1" x14ac:dyDescent="0.3">
      <c r="A222" s="30"/>
      <c r="B222" s="33"/>
      <c r="C222" s="82"/>
      <c r="D222" s="97" t="s">
        <v>17</v>
      </c>
      <c r="E222" s="98"/>
      <c r="F222" s="98"/>
      <c r="G222" s="98"/>
      <c r="H222" s="98"/>
      <c r="I222" s="98"/>
      <c r="J222" s="98"/>
      <c r="K222" s="99"/>
      <c r="L222" s="83"/>
      <c r="M222" s="25"/>
    </row>
    <row r="223" spans="1:15" ht="4.5" customHeight="1" x14ac:dyDescent="0.3">
      <c r="A223" s="6"/>
      <c r="B223" s="32"/>
      <c r="C223" s="78"/>
      <c r="D223" s="43"/>
      <c r="E223" s="23"/>
      <c r="F223" s="23"/>
      <c r="G223" s="23"/>
      <c r="H223" s="23"/>
      <c r="I223" s="23"/>
      <c r="J223" s="23"/>
      <c r="K223" s="44"/>
      <c r="L223" s="79"/>
      <c r="M223" s="24"/>
      <c r="N223" s="8"/>
      <c r="O223" s="8"/>
    </row>
    <row r="224" spans="1:15" ht="12.75" customHeight="1" x14ac:dyDescent="0.3">
      <c r="A224" s="6"/>
      <c r="B224" s="22"/>
      <c r="C224" s="84"/>
      <c r="D224" s="59"/>
      <c r="E224" s="58" t="s">
        <v>33</v>
      </c>
      <c r="F224" s="26"/>
      <c r="G224" s="26"/>
      <c r="H224" s="26"/>
      <c r="I224" s="26"/>
      <c r="J224" s="71"/>
      <c r="K224" s="55" t="s">
        <v>2</v>
      </c>
      <c r="L224" s="85"/>
      <c r="M224" s="25"/>
    </row>
    <row r="225" spans="1:15" ht="4.5" customHeight="1" x14ac:dyDescent="0.3">
      <c r="A225" s="6"/>
      <c r="B225" s="32"/>
      <c r="C225" s="78"/>
      <c r="D225" s="59"/>
      <c r="E225" s="54"/>
      <c r="F225" s="23"/>
      <c r="G225" s="23"/>
      <c r="H225" s="23"/>
      <c r="I225" s="23"/>
      <c r="J225" s="23"/>
      <c r="K225" s="60"/>
      <c r="L225" s="79"/>
      <c r="M225" s="24"/>
      <c r="N225" s="8"/>
      <c r="O225" s="8"/>
    </row>
    <row r="226" spans="1:15" ht="12.75" customHeight="1" x14ac:dyDescent="0.3">
      <c r="A226" s="6"/>
      <c r="B226" s="22"/>
      <c r="C226" s="84"/>
      <c r="D226" s="59"/>
      <c r="E226" s="58" t="s">
        <v>5</v>
      </c>
      <c r="F226" s="26"/>
      <c r="G226" s="26"/>
      <c r="H226" s="26"/>
      <c r="I226" s="26"/>
      <c r="J226" s="70" t="str">
        <f>IF(AND(ISNUMBER(J218),ISNUMBER(J224)),J218*J224/(1000*3600)*1000,"")</f>
        <v/>
      </c>
      <c r="K226" s="55" t="s">
        <v>4</v>
      </c>
      <c r="L226" s="85"/>
      <c r="M226" s="25"/>
    </row>
    <row r="227" spans="1:15" ht="9.9" customHeight="1" x14ac:dyDescent="0.3">
      <c r="A227" s="6"/>
      <c r="B227" s="22"/>
      <c r="C227" s="84"/>
      <c r="D227" s="61"/>
      <c r="E227" s="62"/>
      <c r="F227" s="62"/>
      <c r="G227" s="62"/>
      <c r="H227" s="62"/>
      <c r="I227" s="62"/>
      <c r="J227" s="63"/>
      <c r="K227" s="64"/>
      <c r="L227" s="85"/>
      <c r="M227" s="25"/>
    </row>
    <row r="228" spans="1:15" ht="9.9" customHeight="1" x14ac:dyDescent="0.3">
      <c r="A228" s="6"/>
      <c r="B228" s="32"/>
      <c r="C228" s="78"/>
      <c r="D228" s="23"/>
      <c r="E228" s="23"/>
      <c r="F228" s="23"/>
      <c r="G228" s="23"/>
      <c r="H228" s="23"/>
      <c r="I228" s="23"/>
      <c r="J228" s="23"/>
      <c r="K228" s="27"/>
      <c r="L228" s="86"/>
      <c r="M228" s="24"/>
      <c r="N228" s="8"/>
      <c r="O228" s="8"/>
    </row>
    <row r="229" spans="1:15" ht="19.5" customHeight="1" x14ac:dyDescent="0.3">
      <c r="B229" s="38"/>
      <c r="C229" s="80"/>
      <c r="D229" s="40" t="s">
        <v>18</v>
      </c>
      <c r="E229" s="41"/>
      <c r="F229" s="41"/>
      <c r="G229" s="41"/>
      <c r="H229" s="41"/>
      <c r="I229" s="41"/>
      <c r="J229" s="41"/>
      <c r="K229" s="42"/>
      <c r="L229" s="81"/>
      <c r="M229" s="39"/>
      <c r="N229" s="8"/>
      <c r="O229" s="8"/>
    </row>
    <row r="230" spans="1:15" ht="4.5" customHeight="1" x14ac:dyDescent="0.3">
      <c r="A230" s="6"/>
      <c r="B230" s="32"/>
      <c r="C230" s="78"/>
      <c r="D230" s="43"/>
      <c r="E230" s="23"/>
      <c r="F230" s="23"/>
      <c r="G230" s="23"/>
      <c r="H230" s="23"/>
      <c r="I230" s="23"/>
      <c r="J230" s="23"/>
      <c r="K230" s="44"/>
      <c r="L230" s="79"/>
      <c r="M230" s="24"/>
      <c r="N230" s="8"/>
      <c r="O230" s="8"/>
    </row>
    <row r="231" spans="1:15" ht="4.5" customHeight="1" x14ac:dyDescent="0.3">
      <c r="A231" s="6"/>
      <c r="B231" s="32"/>
      <c r="C231" s="78"/>
      <c r="D231" s="43"/>
      <c r="E231" s="23"/>
      <c r="F231" s="23"/>
      <c r="G231" s="23"/>
      <c r="H231" s="23"/>
      <c r="I231" s="23"/>
      <c r="J231" s="23"/>
      <c r="K231" s="44"/>
      <c r="L231" s="79"/>
      <c r="M231" s="24"/>
      <c r="N231" s="8"/>
      <c r="O231" s="8"/>
    </row>
    <row r="232" spans="1:15" ht="12.75" customHeight="1" x14ac:dyDescent="0.3">
      <c r="A232" s="6"/>
      <c r="B232" s="22"/>
      <c r="C232" s="84"/>
      <c r="D232" s="45"/>
      <c r="E232" s="53" t="s">
        <v>34</v>
      </c>
      <c r="F232" s="50"/>
      <c r="G232" s="50"/>
      <c r="H232" s="50"/>
      <c r="I232" s="50"/>
      <c r="J232" s="72" t="str">
        <f>IF(AND(ISNUMBER(J211),ISNUMBER(J226)),MAX('A2 - Calc'!$AP$4:$AP$63),"")</f>
        <v/>
      </c>
      <c r="K232" s="52" t="s">
        <v>1</v>
      </c>
      <c r="L232" s="85"/>
      <c r="M232" s="25"/>
    </row>
    <row r="233" spans="1:15" ht="4.5" customHeight="1" x14ac:dyDescent="0.3">
      <c r="A233" s="6"/>
      <c r="B233" s="32"/>
      <c r="C233" s="78"/>
      <c r="D233" s="43"/>
      <c r="E233" s="54"/>
      <c r="F233" s="51"/>
      <c r="G233" s="51"/>
      <c r="H233" s="51"/>
      <c r="I233" s="51"/>
      <c r="J233" s="67"/>
      <c r="K233" s="66"/>
      <c r="L233" s="79"/>
      <c r="M233" s="24"/>
      <c r="N233" s="8"/>
      <c r="O233" s="8"/>
    </row>
    <row r="234" spans="1:15" x14ac:dyDescent="0.3">
      <c r="A234" s="6"/>
      <c r="B234" s="22"/>
      <c r="C234" s="84"/>
      <c r="D234" s="45"/>
      <c r="E234" s="53" t="s">
        <v>35</v>
      </c>
      <c r="F234" s="50"/>
      <c r="G234" s="50"/>
      <c r="H234" s="50"/>
      <c r="I234" s="50"/>
      <c r="J234" s="72" t="str">
        <f>IF(ISNUMBER(J232),J232/J218*100,"")</f>
        <v/>
      </c>
      <c r="K234" s="52" t="s">
        <v>19</v>
      </c>
      <c r="L234" s="85"/>
      <c r="M234" s="25"/>
    </row>
    <row r="235" spans="1:15" ht="4.5" customHeight="1" x14ac:dyDescent="0.3">
      <c r="A235" s="6"/>
      <c r="B235" s="32"/>
      <c r="C235" s="78"/>
      <c r="D235" s="43"/>
      <c r="E235" s="54"/>
      <c r="F235" s="51"/>
      <c r="G235" s="51"/>
      <c r="H235" s="51"/>
      <c r="I235" s="51"/>
      <c r="J235" s="67"/>
      <c r="K235" s="66"/>
      <c r="L235" s="79"/>
      <c r="M235" s="24"/>
      <c r="N235" s="8"/>
      <c r="O235" s="8"/>
    </row>
    <row r="236" spans="1:15" x14ac:dyDescent="0.3">
      <c r="A236" s="6"/>
      <c r="B236" s="22"/>
      <c r="C236" s="84"/>
      <c r="D236" s="45"/>
      <c r="E236" s="53" t="s">
        <v>36</v>
      </c>
      <c r="F236" s="50"/>
      <c r="G236" s="50"/>
      <c r="H236" s="50"/>
      <c r="I236" s="50"/>
      <c r="J236" s="72" t="str">
        <f>IF(ISNUMBER(J232),J232/J226*1000/3600,"")</f>
        <v/>
      </c>
      <c r="K236" s="52" t="s">
        <v>3</v>
      </c>
      <c r="L236" s="85"/>
      <c r="M236" s="25"/>
    </row>
    <row r="237" spans="1:15" ht="9.9" customHeight="1" x14ac:dyDescent="0.3">
      <c r="A237" s="6"/>
      <c r="B237" s="22"/>
      <c r="C237" s="84"/>
      <c r="D237" s="61"/>
      <c r="E237" s="62"/>
      <c r="F237" s="62"/>
      <c r="G237" s="62"/>
      <c r="H237" s="62"/>
      <c r="I237" s="62"/>
      <c r="J237" s="65"/>
      <c r="K237" s="64"/>
      <c r="L237" s="85"/>
      <c r="M237" s="25"/>
    </row>
    <row r="238" spans="1:15" ht="9.9" customHeight="1" x14ac:dyDescent="0.3">
      <c r="A238" s="6"/>
      <c r="B238" s="22"/>
      <c r="C238" s="88"/>
      <c r="D238" s="89"/>
      <c r="E238" s="90"/>
      <c r="F238" s="90"/>
      <c r="G238" s="90"/>
      <c r="H238" s="90"/>
      <c r="I238" s="90"/>
      <c r="J238" s="91"/>
      <c r="K238" s="92"/>
      <c r="L238" s="93"/>
      <c r="M238" s="25"/>
    </row>
    <row r="239" spans="1:15" ht="9.9" customHeight="1" thickBot="1" x14ac:dyDescent="0.35">
      <c r="A239" s="6"/>
      <c r="B239" s="3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4"/>
      <c r="N239" s="8"/>
      <c r="O239" s="8"/>
    </row>
    <row r="240" spans="1:15" ht="25.5" customHeight="1" x14ac:dyDescent="0.3">
      <c r="B240" s="36"/>
      <c r="C240" s="101" t="s">
        <v>31</v>
      </c>
      <c r="D240" s="102"/>
      <c r="E240" s="102"/>
      <c r="F240" s="102"/>
      <c r="G240" s="102"/>
      <c r="H240" s="102"/>
      <c r="I240" s="102"/>
      <c r="J240" s="102"/>
      <c r="K240" s="102"/>
      <c r="L240" s="103"/>
      <c r="M240" s="37"/>
      <c r="N240" s="8"/>
      <c r="O240" s="8"/>
    </row>
    <row r="241" spans="1:15" ht="4.5" customHeight="1" x14ac:dyDescent="0.3">
      <c r="A241" s="6"/>
      <c r="B241" s="32"/>
      <c r="C241" s="78"/>
      <c r="D241" s="23"/>
      <c r="E241" s="23"/>
      <c r="F241" s="23"/>
      <c r="G241" s="23"/>
      <c r="H241" s="23"/>
      <c r="I241" s="23"/>
      <c r="J241" s="23"/>
      <c r="K241" s="23"/>
      <c r="L241" s="79"/>
      <c r="M241" s="24"/>
      <c r="N241" s="8"/>
      <c r="O241" s="8"/>
    </row>
    <row r="242" spans="1:15" ht="19.5" customHeight="1" x14ac:dyDescent="0.3">
      <c r="B242" s="22"/>
      <c r="C242" s="80"/>
      <c r="D242" s="40" t="s">
        <v>14</v>
      </c>
      <c r="E242" s="41"/>
      <c r="F242" s="41"/>
      <c r="G242" s="41"/>
      <c r="H242" s="41"/>
      <c r="I242" s="41"/>
      <c r="J242" s="41"/>
      <c r="K242" s="42"/>
      <c r="L242" s="81"/>
      <c r="M242" s="39"/>
      <c r="N242" s="8"/>
      <c r="O242" s="8"/>
    </row>
    <row r="243" spans="1:15" ht="4.5" customHeight="1" x14ac:dyDescent="0.3">
      <c r="A243" s="6"/>
      <c r="B243" s="32"/>
      <c r="C243" s="78"/>
      <c r="D243" s="43"/>
      <c r="E243" s="23"/>
      <c r="F243" s="23"/>
      <c r="G243" s="23"/>
      <c r="H243" s="23"/>
      <c r="I243" s="23"/>
      <c r="J243" s="23"/>
      <c r="K243" s="44"/>
      <c r="L243" s="79"/>
      <c r="M243" s="24"/>
      <c r="N243" s="8"/>
      <c r="O243" s="8"/>
    </row>
    <row r="244" spans="1:15" ht="35.15" customHeight="1" x14ac:dyDescent="0.3">
      <c r="A244" s="30"/>
      <c r="B244" s="33"/>
      <c r="C244" s="82"/>
      <c r="D244" s="97" t="s">
        <v>16</v>
      </c>
      <c r="E244" s="98"/>
      <c r="F244" s="98"/>
      <c r="G244" s="98"/>
      <c r="H244" s="98"/>
      <c r="I244" s="98"/>
      <c r="J244" s="98"/>
      <c r="K244" s="99"/>
      <c r="L244" s="83"/>
      <c r="M244" s="25"/>
    </row>
    <row r="245" spans="1:15" ht="4.5" customHeight="1" x14ac:dyDescent="0.3">
      <c r="A245" s="6"/>
      <c r="B245" s="32"/>
      <c r="C245" s="78"/>
      <c r="D245" s="43"/>
      <c r="E245" s="23"/>
      <c r="F245" s="23"/>
      <c r="G245" s="23"/>
      <c r="H245" s="23"/>
      <c r="I245" s="23"/>
      <c r="J245" s="23"/>
      <c r="K245" s="44"/>
      <c r="L245" s="79"/>
      <c r="M245" s="24"/>
      <c r="N245" s="8"/>
      <c r="O245" s="8"/>
    </row>
    <row r="246" spans="1:15" ht="12.75" customHeight="1" x14ac:dyDescent="0.3">
      <c r="A246" s="6"/>
      <c r="B246" s="22"/>
      <c r="C246" s="84"/>
      <c r="D246" s="45"/>
      <c r="E246" s="53" t="s">
        <v>32</v>
      </c>
      <c r="F246" s="26"/>
      <c r="G246" s="26"/>
      <c r="H246" s="26"/>
      <c r="I246" s="26"/>
      <c r="J246" s="71"/>
      <c r="K246" s="55" t="s">
        <v>0</v>
      </c>
      <c r="L246" s="85"/>
      <c r="M246" s="25"/>
    </row>
    <row r="247" spans="1:15" ht="4.5" customHeight="1" x14ac:dyDescent="0.3">
      <c r="A247" s="6"/>
      <c r="B247" s="32"/>
      <c r="C247" s="78"/>
      <c r="D247" s="43"/>
      <c r="E247" s="54"/>
      <c r="F247" s="23"/>
      <c r="G247" s="23"/>
      <c r="H247" s="23"/>
      <c r="I247" s="23"/>
      <c r="J247" s="51"/>
      <c r="K247" s="56"/>
      <c r="L247" s="86"/>
      <c r="M247" s="24"/>
      <c r="N247" s="8"/>
      <c r="O247" s="8"/>
    </row>
    <row r="248" spans="1:15" x14ac:dyDescent="0.3">
      <c r="A248" s="6"/>
      <c r="B248" s="22"/>
      <c r="C248" s="84"/>
      <c r="D248" s="45"/>
      <c r="E248" s="53" t="s">
        <v>37</v>
      </c>
      <c r="F248" s="26"/>
      <c r="G248" s="26"/>
      <c r="H248" s="26"/>
      <c r="I248" s="26"/>
      <c r="J248" s="71"/>
      <c r="K248" s="55" t="s">
        <v>0</v>
      </c>
      <c r="L248" s="85"/>
      <c r="M248" s="25"/>
    </row>
    <row r="249" spans="1:15" ht="4.5" customHeight="1" x14ac:dyDescent="0.3">
      <c r="A249" s="6"/>
      <c r="B249" s="32"/>
      <c r="C249" s="78"/>
      <c r="D249" s="43"/>
      <c r="E249" s="54"/>
      <c r="F249" s="23"/>
      <c r="G249" s="23"/>
      <c r="H249" s="23"/>
      <c r="I249" s="23"/>
      <c r="J249" s="51"/>
      <c r="K249" s="56"/>
      <c r="L249" s="86"/>
      <c r="M249" s="24"/>
      <c r="N249" s="8"/>
      <c r="O249" s="8"/>
    </row>
    <row r="250" spans="1:15" x14ac:dyDescent="0.3">
      <c r="A250" s="6"/>
      <c r="B250" s="22"/>
      <c r="C250" s="84"/>
      <c r="D250" s="45"/>
      <c r="E250" s="53" t="s">
        <v>22</v>
      </c>
      <c r="F250" s="26"/>
      <c r="G250" s="26"/>
      <c r="H250" s="26"/>
      <c r="I250" s="26"/>
      <c r="J250" s="69" t="str">
        <f>IF(AND(ISNUMBER(J246),ISNUMBER(J248)),J246+J248,"")</f>
        <v/>
      </c>
      <c r="K250" s="55" t="s">
        <v>0</v>
      </c>
      <c r="L250" s="85"/>
      <c r="M250" s="25"/>
    </row>
    <row r="251" spans="1:15" ht="9.9" customHeight="1" x14ac:dyDescent="0.3">
      <c r="A251" s="6"/>
      <c r="B251" s="32"/>
      <c r="C251" s="78"/>
      <c r="D251" s="47"/>
      <c r="E251" s="48"/>
      <c r="F251" s="48"/>
      <c r="G251" s="48"/>
      <c r="H251" s="48"/>
      <c r="I251" s="48"/>
      <c r="J251" s="48"/>
      <c r="K251" s="49"/>
      <c r="L251" s="86"/>
      <c r="M251" s="24"/>
      <c r="N251" s="8"/>
      <c r="O251" s="8"/>
    </row>
    <row r="252" spans="1:15" ht="9.9" customHeight="1" x14ac:dyDescent="0.3">
      <c r="A252" s="6"/>
      <c r="B252" s="32"/>
      <c r="C252" s="78"/>
      <c r="D252" s="23"/>
      <c r="E252" s="23"/>
      <c r="F252" s="23"/>
      <c r="G252" s="23"/>
      <c r="H252" s="23"/>
      <c r="I252" s="23"/>
      <c r="J252" s="23"/>
      <c r="K252" s="27"/>
      <c r="L252" s="86"/>
      <c r="M252" s="24"/>
      <c r="N252" s="8"/>
      <c r="O252" s="8"/>
    </row>
    <row r="253" spans="1:15" ht="19.5" customHeight="1" x14ac:dyDescent="0.3">
      <c r="B253" s="38"/>
      <c r="C253" s="80"/>
      <c r="D253" s="40" t="s">
        <v>15</v>
      </c>
      <c r="E253" s="41"/>
      <c r="F253" s="41"/>
      <c r="G253" s="41"/>
      <c r="H253" s="41"/>
      <c r="I253" s="41"/>
      <c r="J253" s="41"/>
      <c r="K253" s="42"/>
      <c r="L253" s="81"/>
      <c r="M253" s="39"/>
      <c r="N253" s="8"/>
      <c r="O253" s="8"/>
    </row>
    <row r="254" spans="1:15" ht="4.5" customHeight="1" x14ac:dyDescent="0.3">
      <c r="A254" s="6"/>
      <c r="B254" s="32"/>
      <c r="C254" s="78"/>
      <c r="D254" s="43"/>
      <c r="E254" s="23"/>
      <c r="F254" s="23"/>
      <c r="G254" s="23"/>
      <c r="H254" s="23"/>
      <c r="I254" s="23"/>
      <c r="J254" s="23"/>
      <c r="K254" s="44"/>
      <c r="L254" s="79"/>
      <c r="M254" s="24"/>
      <c r="N254" s="8"/>
      <c r="O254" s="8"/>
    </row>
    <row r="255" spans="1:15" ht="35.15" customHeight="1" x14ac:dyDescent="0.3">
      <c r="A255" s="30"/>
      <c r="B255" s="33"/>
      <c r="C255" s="82"/>
      <c r="D255" s="97" t="s">
        <v>20</v>
      </c>
      <c r="E255" s="98"/>
      <c r="F255" s="98"/>
      <c r="G255" s="98"/>
      <c r="H255" s="98"/>
      <c r="I255" s="98"/>
      <c r="J255" s="98"/>
      <c r="K255" s="99"/>
      <c r="L255" s="83"/>
      <c r="M255" s="25"/>
    </row>
    <row r="256" spans="1:15" ht="4.5" customHeight="1" x14ac:dyDescent="0.3">
      <c r="A256" s="6"/>
      <c r="B256" s="32"/>
      <c r="C256" s="78"/>
      <c r="D256" s="43"/>
      <c r="E256" s="23"/>
      <c r="F256" s="23"/>
      <c r="G256" s="23"/>
      <c r="H256" s="23"/>
      <c r="I256" s="23"/>
      <c r="J256" s="23"/>
      <c r="K256" s="44"/>
      <c r="L256" s="79"/>
      <c r="M256" s="24"/>
      <c r="N256" s="8"/>
      <c r="O256" s="8"/>
    </row>
    <row r="257" spans="1:15" x14ac:dyDescent="0.3">
      <c r="A257" s="6"/>
      <c r="B257" s="22"/>
      <c r="C257" s="84"/>
      <c r="D257" s="59"/>
      <c r="E257" s="58" t="s">
        <v>38</v>
      </c>
      <c r="F257" s="26"/>
      <c r="G257" s="26"/>
      <c r="H257" s="26"/>
      <c r="I257" s="26"/>
      <c r="J257" s="71"/>
      <c r="K257" s="55" t="s">
        <v>0</v>
      </c>
      <c r="L257" s="85"/>
      <c r="M257" s="25"/>
    </row>
    <row r="258" spans="1:15" ht="4.5" customHeight="1" x14ac:dyDescent="0.3">
      <c r="A258" s="6"/>
      <c r="B258" s="32"/>
      <c r="C258" s="78"/>
      <c r="D258" s="43"/>
      <c r="E258" s="23"/>
      <c r="F258" s="23"/>
      <c r="G258" s="23"/>
      <c r="H258" s="23"/>
      <c r="I258" s="23"/>
      <c r="J258" s="23"/>
      <c r="K258" s="46"/>
      <c r="L258" s="86"/>
      <c r="M258" s="24"/>
      <c r="N258" s="8"/>
      <c r="O258" s="8"/>
    </row>
    <row r="259" spans="1:15" ht="66.75" customHeight="1" x14ac:dyDescent="0.3">
      <c r="A259" s="30"/>
      <c r="B259" s="33"/>
      <c r="C259" s="82"/>
      <c r="D259" s="68" t="str">
        <f>IF(AND(ISNUMBER(J257),ISNUMBER(J250)),IF(J257/J248&lt;=0.1,Données!$A$3,IF(AND(J257/J248&gt;0.1,J257/J248&lt;=0.2),Données!$A$2,Données!$A$1)),"")</f>
        <v/>
      </c>
      <c r="E259" s="100" t="str">
        <f>IF(AND(ISNUMBER(J257),ISNUMBER(J250)),IF(J257/J248&lt;=0.1,"Les surfaces d'infiltration sont trop petites face aux surfaces de ruissellement. Il est recommandé d'augmenter les surfaces d'infiltration.",IF(AND(J257/J248&gt;0.1,J257/J248&lt;=0.2),"Les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259" s="100"/>
      <c r="G259" s="100"/>
      <c r="H259" s="100"/>
      <c r="I259" s="100"/>
      <c r="J259" s="100"/>
      <c r="K259" s="57"/>
      <c r="L259" s="87"/>
      <c r="M259" s="25"/>
    </row>
    <row r="260" spans="1:15" ht="4.5" customHeight="1" x14ac:dyDescent="0.3">
      <c r="A260" s="6"/>
      <c r="B260" s="32"/>
      <c r="C260" s="78"/>
      <c r="D260" s="43"/>
      <c r="E260" s="23"/>
      <c r="F260" s="23"/>
      <c r="G260" s="23"/>
      <c r="H260" s="23"/>
      <c r="I260" s="23"/>
      <c r="J260" s="23"/>
      <c r="K260" s="44"/>
      <c r="L260" s="79"/>
      <c r="M260" s="24"/>
      <c r="N260" s="8"/>
      <c r="O260" s="8"/>
    </row>
    <row r="261" spans="1:15" ht="27.75" customHeight="1" x14ac:dyDescent="0.3">
      <c r="A261" s="30"/>
      <c r="B261" s="33"/>
      <c r="C261" s="82"/>
      <c r="D261" s="97" t="s">
        <v>17</v>
      </c>
      <c r="E261" s="98"/>
      <c r="F261" s="98"/>
      <c r="G261" s="98"/>
      <c r="H261" s="98"/>
      <c r="I261" s="98"/>
      <c r="J261" s="98"/>
      <c r="K261" s="99"/>
      <c r="L261" s="83"/>
      <c r="M261" s="25"/>
    </row>
    <row r="262" spans="1:15" ht="4.5" customHeight="1" x14ac:dyDescent="0.3">
      <c r="A262" s="6"/>
      <c r="B262" s="32"/>
      <c r="C262" s="78"/>
      <c r="D262" s="43"/>
      <c r="E262" s="23"/>
      <c r="F262" s="23"/>
      <c r="G262" s="23"/>
      <c r="H262" s="23"/>
      <c r="I262" s="23"/>
      <c r="J262" s="23"/>
      <c r="K262" s="44"/>
      <c r="L262" s="79"/>
      <c r="M262" s="24"/>
      <c r="N262" s="8"/>
      <c r="O262" s="8"/>
    </row>
    <row r="263" spans="1:15" ht="12.75" customHeight="1" x14ac:dyDescent="0.3">
      <c r="A263" s="6"/>
      <c r="B263" s="22"/>
      <c r="C263" s="84"/>
      <c r="D263" s="59"/>
      <c r="E263" s="58" t="s">
        <v>33</v>
      </c>
      <c r="F263" s="26"/>
      <c r="G263" s="26"/>
      <c r="H263" s="26"/>
      <c r="I263" s="26"/>
      <c r="J263" s="71"/>
      <c r="K263" s="55" t="s">
        <v>2</v>
      </c>
      <c r="L263" s="85"/>
      <c r="M263" s="25"/>
    </row>
    <row r="264" spans="1:15" ht="4.5" customHeight="1" x14ac:dyDescent="0.3">
      <c r="A264" s="6"/>
      <c r="B264" s="32"/>
      <c r="C264" s="78"/>
      <c r="D264" s="59"/>
      <c r="E264" s="54"/>
      <c r="F264" s="23"/>
      <c r="G264" s="23"/>
      <c r="H264" s="23"/>
      <c r="I264" s="23"/>
      <c r="J264" s="23"/>
      <c r="K264" s="60"/>
      <c r="L264" s="79"/>
      <c r="M264" s="24"/>
      <c r="N264" s="8"/>
      <c r="O264" s="8"/>
    </row>
    <row r="265" spans="1:15" ht="12.75" customHeight="1" x14ac:dyDescent="0.3">
      <c r="A265" s="6"/>
      <c r="B265" s="22"/>
      <c r="C265" s="84"/>
      <c r="D265" s="59"/>
      <c r="E265" s="58" t="s">
        <v>5</v>
      </c>
      <c r="F265" s="26"/>
      <c r="G265" s="26"/>
      <c r="H265" s="26"/>
      <c r="I265" s="26"/>
      <c r="J265" s="70" t="str">
        <f>IF(AND(ISNUMBER(J257),ISNUMBER(J263)),J257*J263/(1000*3600)*1000,"")</f>
        <v/>
      </c>
      <c r="K265" s="55" t="s">
        <v>4</v>
      </c>
      <c r="L265" s="85"/>
      <c r="M265" s="25"/>
    </row>
    <row r="266" spans="1:15" ht="9.9" customHeight="1" x14ac:dyDescent="0.3">
      <c r="A266" s="6"/>
      <c r="B266" s="22"/>
      <c r="C266" s="84"/>
      <c r="D266" s="61"/>
      <c r="E266" s="62"/>
      <c r="F266" s="62"/>
      <c r="G266" s="62"/>
      <c r="H266" s="62"/>
      <c r="I266" s="62"/>
      <c r="J266" s="63"/>
      <c r="K266" s="64"/>
      <c r="L266" s="85"/>
      <c r="M266" s="25"/>
    </row>
    <row r="267" spans="1:15" ht="9.9" customHeight="1" x14ac:dyDescent="0.3">
      <c r="A267" s="6"/>
      <c r="B267" s="32"/>
      <c r="C267" s="78"/>
      <c r="D267" s="23"/>
      <c r="E267" s="23"/>
      <c r="F267" s="23"/>
      <c r="G267" s="23"/>
      <c r="H267" s="23"/>
      <c r="I267" s="23"/>
      <c r="J267" s="23"/>
      <c r="K267" s="27"/>
      <c r="L267" s="86"/>
      <c r="M267" s="24"/>
      <c r="N267" s="8"/>
      <c r="O267" s="8"/>
    </row>
    <row r="268" spans="1:15" ht="19.5" customHeight="1" x14ac:dyDescent="0.3">
      <c r="B268" s="38"/>
      <c r="C268" s="80"/>
      <c r="D268" s="40" t="s">
        <v>18</v>
      </c>
      <c r="E268" s="41"/>
      <c r="F268" s="41"/>
      <c r="G268" s="41"/>
      <c r="H268" s="41"/>
      <c r="I268" s="41"/>
      <c r="J268" s="41"/>
      <c r="K268" s="42"/>
      <c r="L268" s="81"/>
      <c r="M268" s="39"/>
      <c r="N268" s="8"/>
      <c r="O268" s="8"/>
    </row>
    <row r="269" spans="1:15" ht="4.5" customHeight="1" x14ac:dyDescent="0.3">
      <c r="A269" s="6"/>
      <c r="B269" s="32"/>
      <c r="C269" s="78"/>
      <c r="D269" s="43"/>
      <c r="E269" s="23"/>
      <c r="F269" s="23"/>
      <c r="G269" s="23"/>
      <c r="H269" s="23"/>
      <c r="I269" s="23"/>
      <c r="J269" s="23"/>
      <c r="K269" s="44"/>
      <c r="L269" s="79"/>
      <c r="M269" s="24"/>
      <c r="N269" s="8"/>
      <c r="O269" s="8"/>
    </row>
    <row r="270" spans="1:15" ht="4.5" customHeight="1" x14ac:dyDescent="0.3">
      <c r="A270" s="6"/>
      <c r="B270" s="32"/>
      <c r="C270" s="78"/>
      <c r="D270" s="43"/>
      <c r="E270" s="23"/>
      <c r="F270" s="23"/>
      <c r="G270" s="23"/>
      <c r="H270" s="23"/>
      <c r="I270" s="23"/>
      <c r="J270" s="23"/>
      <c r="K270" s="44"/>
      <c r="L270" s="79"/>
      <c r="M270" s="24"/>
      <c r="N270" s="8"/>
      <c r="O270" s="8"/>
    </row>
    <row r="271" spans="1:15" ht="12.75" customHeight="1" x14ac:dyDescent="0.3">
      <c r="A271" s="6"/>
      <c r="B271" s="22"/>
      <c r="C271" s="84"/>
      <c r="D271" s="45"/>
      <c r="E271" s="53" t="s">
        <v>34</v>
      </c>
      <c r="F271" s="50"/>
      <c r="G271" s="50"/>
      <c r="H271" s="50"/>
      <c r="I271" s="50"/>
      <c r="J271" s="72" t="str">
        <f>IF(AND(ISNUMBER(J250),ISNUMBER(J265)),MAX('A2 - Calc'!$AW$4:$AW$63),"")</f>
        <v/>
      </c>
      <c r="K271" s="52" t="s">
        <v>1</v>
      </c>
      <c r="L271" s="85"/>
      <c r="M271" s="25"/>
    </row>
    <row r="272" spans="1:15" ht="4.5" customHeight="1" x14ac:dyDescent="0.3">
      <c r="A272" s="6"/>
      <c r="B272" s="32"/>
      <c r="C272" s="78"/>
      <c r="D272" s="43"/>
      <c r="E272" s="54"/>
      <c r="F272" s="51"/>
      <c r="G272" s="51"/>
      <c r="H272" s="51"/>
      <c r="I272" s="51"/>
      <c r="J272" s="67"/>
      <c r="K272" s="66"/>
      <c r="L272" s="79"/>
      <c r="M272" s="24"/>
      <c r="N272" s="8"/>
      <c r="O272" s="8"/>
    </row>
    <row r="273" spans="1:15" x14ac:dyDescent="0.3">
      <c r="A273" s="6"/>
      <c r="B273" s="22"/>
      <c r="C273" s="84"/>
      <c r="D273" s="45"/>
      <c r="E273" s="53" t="s">
        <v>35</v>
      </c>
      <c r="F273" s="50"/>
      <c r="G273" s="50"/>
      <c r="H273" s="50"/>
      <c r="I273" s="50"/>
      <c r="J273" s="72" t="str">
        <f>IF(ISNUMBER(J271),J271/J257*100,"")</f>
        <v/>
      </c>
      <c r="K273" s="52" t="s">
        <v>19</v>
      </c>
      <c r="L273" s="85"/>
      <c r="M273" s="25"/>
    </row>
    <row r="274" spans="1:15" ht="4.5" customHeight="1" x14ac:dyDescent="0.3">
      <c r="A274" s="6"/>
      <c r="B274" s="32"/>
      <c r="C274" s="78"/>
      <c r="D274" s="43"/>
      <c r="E274" s="54"/>
      <c r="F274" s="51"/>
      <c r="G274" s="51"/>
      <c r="H274" s="51"/>
      <c r="I274" s="51"/>
      <c r="J274" s="67"/>
      <c r="K274" s="66"/>
      <c r="L274" s="79"/>
      <c r="M274" s="24"/>
      <c r="N274" s="8"/>
      <c r="O274" s="8"/>
    </row>
    <row r="275" spans="1:15" x14ac:dyDescent="0.3">
      <c r="A275" s="6"/>
      <c r="B275" s="22"/>
      <c r="C275" s="84"/>
      <c r="D275" s="45"/>
      <c r="E275" s="53" t="s">
        <v>36</v>
      </c>
      <c r="F275" s="50"/>
      <c r="G275" s="50"/>
      <c r="H275" s="50"/>
      <c r="I275" s="50"/>
      <c r="J275" s="72" t="str">
        <f>IF(ISNUMBER(J271),J271/J265*1000/3600,"")</f>
        <v/>
      </c>
      <c r="K275" s="52" t="s">
        <v>3</v>
      </c>
      <c r="L275" s="85"/>
      <c r="M275" s="25"/>
    </row>
    <row r="276" spans="1:15" ht="9.9" customHeight="1" x14ac:dyDescent="0.3">
      <c r="A276" s="6"/>
      <c r="B276" s="22"/>
      <c r="C276" s="84"/>
      <c r="D276" s="61"/>
      <c r="E276" s="62"/>
      <c r="F276" s="62"/>
      <c r="G276" s="62"/>
      <c r="H276" s="62"/>
      <c r="I276" s="62"/>
      <c r="J276" s="65"/>
      <c r="K276" s="64"/>
      <c r="L276" s="85"/>
      <c r="M276" s="25"/>
    </row>
    <row r="277" spans="1:15" ht="9.9" customHeight="1" x14ac:dyDescent="0.3">
      <c r="A277" s="6"/>
      <c r="B277" s="22"/>
      <c r="C277" s="88"/>
      <c r="D277" s="89"/>
      <c r="E277" s="90"/>
      <c r="F277" s="90"/>
      <c r="G277" s="90"/>
      <c r="H277" s="90"/>
      <c r="I277" s="90"/>
      <c r="J277" s="91"/>
      <c r="K277" s="92"/>
      <c r="L277" s="93"/>
      <c r="M277" s="25"/>
    </row>
    <row r="278" spans="1:15" ht="9.9" customHeight="1" thickBot="1" x14ac:dyDescent="0.35">
      <c r="A278" s="6"/>
      <c r="B278" s="3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4"/>
      <c r="N278" s="8"/>
      <c r="O278" s="8"/>
    </row>
    <row r="279" spans="1:15" ht="25.5" customHeight="1" x14ac:dyDescent="0.3">
      <c r="B279" s="36"/>
      <c r="C279" s="101" t="s">
        <v>31</v>
      </c>
      <c r="D279" s="102"/>
      <c r="E279" s="102"/>
      <c r="F279" s="102"/>
      <c r="G279" s="102"/>
      <c r="H279" s="102"/>
      <c r="I279" s="102"/>
      <c r="J279" s="102"/>
      <c r="K279" s="102"/>
      <c r="L279" s="103"/>
      <c r="M279" s="37"/>
      <c r="N279" s="8"/>
      <c r="O279" s="8"/>
    </row>
    <row r="280" spans="1:15" ht="4.5" customHeight="1" x14ac:dyDescent="0.3">
      <c r="A280" s="6"/>
      <c r="B280" s="32"/>
      <c r="C280" s="78"/>
      <c r="D280" s="23"/>
      <c r="E280" s="23"/>
      <c r="F280" s="23"/>
      <c r="G280" s="23"/>
      <c r="H280" s="23"/>
      <c r="I280" s="23"/>
      <c r="J280" s="23"/>
      <c r="K280" s="23"/>
      <c r="L280" s="79"/>
      <c r="M280" s="24"/>
      <c r="N280" s="8"/>
      <c r="O280" s="8"/>
    </row>
    <row r="281" spans="1:15" ht="19.5" customHeight="1" x14ac:dyDescent="0.3">
      <c r="B281" s="22"/>
      <c r="C281" s="80"/>
      <c r="D281" s="40" t="s">
        <v>14</v>
      </c>
      <c r="E281" s="41"/>
      <c r="F281" s="41"/>
      <c r="G281" s="41"/>
      <c r="H281" s="41"/>
      <c r="I281" s="41"/>
      <c r="J281" s="41"/>
      <c r="K281" s="42"/>
      <c r="L281" s="81"/>
      <c r="M281" s="39"/>
      <c r="N281" s="8"/>
      <c r="O281" s="8"/>
    </row>
    <row r="282" spans="1:15" ht="4.5" customHeight="1" x14ac:dyDescent="0.3">
      <c r="A282" s="6"/>
      <c r="B282" s="32"/>
      <c r="C282" s="78"/>
      <c r="D282" s="43"/>
      <c r="E282" s="23"/>
      <c r="F282" s="23"/>
      <c r="G282" s="23"/>
      <c r="H282" s="23"/>
      <c r="I282" s="23"/>
      <c r="J282" s="23"/>
      <c r="K282" s="44"/>
      <c r="L282" s="79"/>
      <c r="M282" s="24"/>
      <c r="N282" s="8"/>
      <c r="O282" s="8"/>
    </row>
    <row r="283" spans="1:15" ht="35.15" customHeight="1" x14ac:dyDescent="0.3">
      <c r="A283" s="30"/>
      <c r="B283" s="33"/>
      <c r="C283" s="82"/>
      <c r="D283" s="97" t="s">
        <v>16</v>
      </c>
      <c r="E283" s="98"/>
      <c r="F283" s="98"/>
      <c r="G283" s="98"/>
      <c r="H283" s="98"/>
      <c r="I283" s="98"/>
      <c r="J283" s="98"/>
      <c r="K283" s="99"/>
      <c r="L283" s="83"/>
      <c r="M283" s="25"/>
    </row>
    <row r="284" spans="1:15" ht="4.5" customHeight="1" x14ac:dyDescent="0.3">
      <c r="A284" s="6"/>
      <c r="B284" s="32"/>
      <c r="C284" s="78"/>
      <c r="D284" s="43"/>
      <c r="E284" s="23"/>
      <c r="F284" s="23"/>
      <c r="G284" s="23"/>
      <c r="H284" s="23"/>
      <c r="I284" s="23"/>
      <c r="J284" s="23"/>
      <c r="K284" s="44"/>
      <c r="L284" s="79"/>
      <c r="M284" s="24"/>
      <c r="N284" s="8"/>
      <c r="O284" s="8"/>
    </row>
    <row r="285" spans="1:15" ht="12.75" customHeight="1" x14ac:dyDescent="0.3">
      <c r="A285" s="6"/>
      <c r="B285" s="22"/>
      <c r="C285" s="84"/>
      <c r="D285" s="45"/>
      <c r="E285" s="53" t="s">
        <v>32</v>
      </c>
      <c r="F285" s="26"/>
      <c r="G285" s="26"/>
      <c r="H285" s="26"/>
      <c r="I285" s="26"/>
      <c r="J285" s="71"/>
      <c r="K285" s="55" t="s">
        <v>0</v>
      </c>
      <c r="L285" s="85"/>
      <c r="M285" s="25"/>
    </row>
    <row r="286" spans="1:15" ht="4.5" customHeight="1" x14ac:dyDescent="0.3">
      <c r="A286" s="6"/>
      <c r="B286" s="32"/>
      <c r="C286" s="78"/>
      <c r="D286" s="43"/>
      <c r="E286" s="54"/>
      <c r="F286" s="23"/>
      <c r="G286" s="23"/>
      <c r="H286" s="23"/>
      <c r="I286" s="23"/>
      <c r="J286" s="51"/>
      <c r="K286" s="56"/>
      <c r="L286" s="86"/>
      <c r="M286" s="24"/>
      <c r="N286" s="8"/>
      <c r="O286" s="8"/>
    </row>
    <row r="287" spans="1:15" x14ac:dyDescent="0.3">
      <c r="A287" s="6"/>
      <c r="B287" s="22"/>
      <c r="C287" s="84"/>
      <c r="D287" s="45"/>
      <c r="E287" s="53" t="s">
        <v>37</v>
      </c>
      <c r="F287" s="26"/>
      <c r="G287" s="26"/>
      <c r="H287" s="26"/>
      <c r="I287" s="26"/>
      <c r="J287" s="71"/>
      <c r="K287" s="55" t="s">
        <v>0</v>
      </c>
      <c r="L287" s="85"/>
      <c r="M287" s="25"/>
    </row>
    <row r="288" spans="1:15" ht="4.5" customHeight="1" x14ac:dyDescent="0.3">
      <c r="A288" s="6"/>
      <c r="B288" s="32"/>
      <c r="C288" s="78"/>
      <c r="D288" s="43"/>
      <c r="E288" s="54"/>
      <c r="F288" s="23"/>
      <c r="G288" s="23"/>
      <c r="H288" s="23"/>
      <c r="I288" s="23"/>
      <c r="J288" s="51"/>
      <c r="K288" s="56"/>
      <c r="L288" s="86"/>
      <c r="M288" s="24"/>
      <c r="N288" s="8"/>
      <c r="O288" s="8"/>
    </row>
    <row r="289" spans="1:15" x14ac:dyDescent="0.3">
      <c r="A289" s="6"/>
      <c r="B289" s="22"/>
      <c r="C289" s="84"/>
      <c r="D289" s="45"/>
      <c r="E289" s="53" t="s">
        <v>22</v>
      </c>
      <c r="F289" s="26"/>
      <c r="G289" s="26"/>
      <c r="H289" s="26"/>
      <c r="I289" s="26"/>
      <c r="J289" s="69" t="str">
        <f>IF(AND(ISNUMBER(J285),ISNUMBER(J287)),J285+J287,"")</f>
        <v/>
      </c>
      <c r="K289" s="55" t="s">
        <v>0</v>
      </c>
      <c r="L289" s="85"/>
      <c r="M289" s="25"/>
    </row>
    <row r="290" spans="1:15" ht="9.9" customHeight="1" x14ac:dyDescent="0.3">
      <c r="A290" s="6"/>
      <c r="B290" s="32"/>
      <c r="C290" s="78"/>
      <c r="D290" s="47"/>
      <c r="E290" s="48"/>
      <c r="F290" s="48"/>
      <c r="G290" s="48"/>
      <c r="H290" s="48"/>
      <c r="I290" s="48"/>
      <c r="J290" s="48"/>
      <c r="K290" s="49"/>
      <c r="L290" s="86"/>
      <c r="M290" s="24"/>
      <c r="N290" s="8"/>
      <c r="O290" s="8"/>
    </row>
    <row r="291" spans="1:15" ht="9.9" customHeight="1" x14ac:dyDescent="0.3">
      <c r="A291" s="6"/>
      <c r="B291" s="32"/>
      <c r="C291" s="78"/>
      <c r="D291" s="23"/>
      <c r="E291" s="23"/>
      <c r="F291" s="23"/>
      <c r="G291" s="23"/>
      <c r="H291" s="23"/>
      <c r="I291" s="23"/>
      <c r="J291" s="23"/>
      <c r="K291" s="27"/>
      <c r="L291" s="86"/>
      <c r="M291" s="24"/>
      <c r="N291" s="8"/>
      <c r="O291" s="8"/>
    </row>
    <row r="292" spans="1:15" ht="19.5" customHeight="1" x14ac:dyDescent="0.3">
      <c r="B292" s="38"/>
      <c r="C292" s="80"/>
      <c r="D292" s="40" t="s">
        <v>15</v>
      </c>
      <c r="E292" s="41"/>
      <c r="F292" s="41"/>
      <c r="G292" s="41"/>
      <c r="H292" s="41"/>
      <c r="I292" s="41"/>
      <c r="J292" s="41"/>
      <c r="K292" s="42"/>
      <c r="L292" s="81"/>
      <c r="M292" s="39"/>
      <c r="N292" s="8"/>
      <c r="O292" s="8"/>
    </row>
    <row r="293" spans="1:15" ht="4.5" customHeight="1" x14ac:dyDescent="0.3">
      <c r="A293" s="6"/>
      <c r="B293" s="32"/>
      <c r="C293" s="78"/>
      <c r="D293" s="43"/>
      <c r="E293" s="23"/>
      <c r="F293" s="23"/>
      <c r="G293" s="23"/>
      <c r="H293" s="23"/>
      <c r="I293" s="23"/>
      <c r="J293" s="23"/>
      <c r="K293" s="44"/>
      <c r="L293" s="79"/>
      <c r="M293" s="24"/>
      <c r="N293" s="8"/>
      <c r="O293" s="8"/>
    </row>
    <row r="294" spans="1:15" ht="35.15" customHeight="1" x14ac:dyDescent="0.3">
      <c r="A294" s="30"/>
      <c r="B294" s="33"/>
      <c r="C294" s="82"/>
      <c r="D294" s="97" t="s">
        <v>20</v>
      </c>
      <c r="E294" s="98"/>
      <c r="F294" s="98"/>
      <c r="G294" s="98"/>
      <c r="H294" s="98"/>
      <c r="I294" s="98"/>
      <c r="J294" s="98"/>
      <c r="K294" s="99"/>
      <c r="L294" s="83"/>
      <c r="M294" s="25"/>
    </row>
    <row r="295" spans="1:15" ht="4.5" customHeight="1" x14ac:dyDescent="0.3">
      <c r="A295" s="6"/>
      <c r="B295" s="32"/>
      <c r="C295" s="78"/>
      <c r="D295" s="43"/>
      <c r="E295" s="23"/>
      <c r="F295" s="23"/>
      <c r="G295" s="23"/>
      <c r="H295" s="23"/>
      <c r="I295" s="23"/>
      <c r="J295" s="23"/>
      <c r="K295" s="44"/>
      <c r="L295" s="79"/>
      <c r="M295" s="24"/>
      <c r="N295" s="8"/>
      <c r="O295" s="8"/>
    </row>
    <row r="296" spans="1:15" x14ac:dyDescent="0.3">
      <c r="A296" s="6"/>
      <c r="B296" s="22"/>
      <c r="C296" s="84"/>
      <c r="D296" s="59"/>
      <c r="E296" s="58" t="s">
        <v>38</v>
      </c>
      <c r="F296" s="26"/>
      <c r="G296" s="26"/>
      <c r="H296" s="26"/>
      <c r="I296" s="26"/>
      <c r="J296" s="71"/>
      <c r="K296" s="55" t="s">
        <v>0</v>
      </c>
      <c r="L296" s="85"/>
      <c r="M296" s="25"/>
    </row>
    <row r="297" spans="1:15" ht="4.5" customHeight="1" x14ac:dyDescent="0.3">
      <c r="A297" s="6"/>
      <c r="B297" s="32"/>
      <c r="C297" s="78"/>
      <c r="D297" s="43"/>
      <c r="E297" s="23"/>
      <c r="F297" s="23"/>
      <c r="G297" s="23"/>
      <c r="H297" s="23"/>
      <c r="I297" s="23"/>
      <c r="J297" s="23"/>
      <c r="K297" s="46"/>
      <c r="L297" s="86"/>
      <c r="M297" s="24"/>
      <c r="N297" s="8"/>
      <c r="O297" s="8"/>
    </row>
    <row r="298" spans="1:15" ht="66.75" customHeight="1" x14ac:dyDescent="0.3">
      <c r="A298" s="30"/>
      <c r="B298" s="33"/>
      <c r="C298" s="82"/>
      <c r="D298" s="68" t="str">
        <f>IF(AND(ISNUMBER(J296),ISNUMBER(J289)),IF(J296/J287&lt;=0.1,Données!$A$3,IF(AND(J296/J287&gt;0.1,J296/J287&lt;=0.2),Données!$A$2,Données!$A$1)),"")</f>
        <v/>
      </c>
      <c r="E298" s="100" t="str">
        <f>IF(AND(ISNUMBER(J296),ISNUMBER(J289)),IF(J296/J287&lt;=0.1,"Les surfaces d'infiltration sont trop petites face aux surfaces de ruissellement. Il est recommandé d'augmenter les surfaces d'infiltration.",IF(AND(J296/J287&gt;0.1,J296/J287&lt;=0.2),"Les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298" s="100"/>
      <c r="G298" s="100"/>
      <c r="H298" s="100"/>
      <c r="I298" s="100"/>
      <c r="J298" s="100"/>
      <c r="K298" s="57"/>
      <c r="L298" s="87"/>
      <c r="M298" s="25"/>
    </row>
    <row r="299" spans="1:15" ht="4.5" customHeight="1" x14ac:dyDescent="0.3">
      <c r="A299" s="6"/>
      <c r="B299" s="32"/>
      <c r="C299" s="78"/>
      <c r="D299" s="43"/>
      <c r="E299" s="23"/>
      <c r="F299" s="23"/>
      <c r="G299" s="23"/>
      <c r="H299" s="23"/>
      <c r="I299" s="23"/>
      <c r="J299" s="23"/>
      <c r="K299" s="44"/>
      <c r="L299" s="79"/>
      <c r="M299" s="24"/>
      <c r="N299" s="8"/>
      <c r="O299" s="8"/>
    </row>
    <row r="300" spans="1:15" ht="27.75" customHeight="1" x14ac:dyDescent="0.3">
      <c r="A300" s="30"/>
      <c r="B300" s="33"/>
      <c r="C300" s="82"/>
      <c r="D300" s="97" t="s">
        <v>17</v>
      </c>
      <c r="E300" s="98"/>
      <c r="F300" s="98"/>
      <c r="G300" s="98"/>
      <c r="H300" s="98"/>
      <c r="I300" s="98"/>
      <c r="J300" s="98"/>
      <c r="K300" s="99"/>
      <c r="L300" s="83"/>
      <c r="M300" s="25"/>
    </row>
    <row r="301" spans="1:15" ht="4.5" customHeight="1" x14ac:dyDescent="0.3">
      <c r="A301" s="6"/>
      <c r="B301" s="32"/>
      <c r="C301" s="78"/>
      <c r="D301" s="43"/>
      <c r="E301" s="23"/>
      <c r="F301" s="23"/>
      <c r="G301" s="23"/>
      <c r="H301" s="23"/>
      <c r="I301" s="23"/>
      <c r="J301" s="23"/>
      <c r="K301" s="44"/>
      <c r="L301" s="79"/>
      <c r="M301" s="24"/>
      <c r="N301" s="8"/>
      <c r="O301" s="8"/>
    </row>
    <row r="302" spans="1:15" ht="12.75" customHeight="1" x14ac:dyDescent="0.3">
      <c r="A302" s="6"/>
      <c r="B302" s="22"/>
      <c r="C302" s="84"/>
      <c r="D302" s="59"/>
      <c r="E302" s="58" t="s">
        <v>33</v>
      </c>
      <c r="F302" s="26"/>
      <c r="G302" s="26"/>
      <c r="H302" s="26"/>
      <c r="I302" s="26"/>
      <c r="J302" s="71"/>
      <c r="K302" s="55" t="s">
        <v>2</v>
      </c>
      <c r="L302" s="85"/>
      <c r="M302" s="25"/>
    </row>
    <row r="303" spans="1:15" ht="4.5" customHeight="1" x14ac:dyDescent="0.3">
      <c r="A303" s="6"/>
      <c r="B303" s="32"/>
      <c r="C303" s="78"/>
      <c r="D303" s="59"/>
      <c r="E303" s="54"/>
      <c r="F303" s="23"/>
      <c r="G303" s="23"/>
      <c r="H303" s="23"/>
      <c r="I303" s="23"/>
      <c r="J303" s="23"/>
      <c r="K303" s="60"/>
      <c r="L303" s="79"/>
      <c r="M303" s="24"/>
      <c r="N303" s="8"/>
      <c r="O303" s="8"/>
    </row>
    <row r="304" spans="1:15" ht="12.75" customHeight="1" x14ac:dyDescent="0.3">
      <c r="A304" s="6"/>
      <c r="B304" s="22"/>
      <c r="C304" s="84"/>
      <c r="D304" s="59"/>
      <c r="E304" s="58" t="s">
        <v>5</v>
      </c>
      <c r="F304" s="26"/>
      <c r="G304" s="26"/>
      <c r="H304" s="26"/>
      <c r="I304" s="26"/>
      <c r="J304" s="70" t="str">
        <f>IF(AND(ISNUMBER(J296),ISNUMBER(J302)),J296*J302/(1000*3600)*1000,"")</f>
        <v/>
      </c>
      <c r="K304" s="55" t="s">
        <v>4</v>
      </c>
      <c r="L304" s="85"/>
      <c r="M304" s="25"/>
    </row>
    <row r="305" spans="1:15" ht="9.9" customHeight="1" x14ac:dyDescent="0.3">
      <c r="A305" s="6"/>
      <c r="B305" s="22"/>
      <c r="C305" s="84"/>
      <c r="D305" s="61"/>
      <c r="E305" s="62"/>
      <c r="F305" s="62"/>
      <c r="G305" s="62"/>
      <c r="H305" s="62"/>
      <c r="I305" s="62"/>
      <c r="J305" s="63"/>
      <c r="K305" s="64"/>
      <c r="L305" s="85"/>
      <c r="M305" s="25"/>
    </row>
    <row r="306" spans="1:15" ht="9.9" customHeight="1" x14ac:dyDescent="0.3">
      <c r="A306" s="6"/>
      <c r="B306" s="32"/>
      <c r="C306" s="78"/>
      <c r="D306" s="23"/>
      <c r="E306" s="23"/>
      <c r="F306" s="23"/>
      <c r="G306" s="23"/>
      <c r="H306" s="23"/>
      <c r="I306" s="23"/>
      <c r="J306" s="23"/>
      <c r="K306" s="27"/>
      <c r="L306" s="86"/>
      <c r="M306" s="24"/>
      <c r="N306" s="8"/>
      <c r="O306" s="8"/>
    </row>
    <row r="307" spans="1:15" ht="19.5" customHeight="1" x14ac:dyDescent="0.3">
      <c r="B307" s="38"/>
      <c r="C307" s="80"/>
      <c r="D307" s="40" t="s">
        <v>18</v>
      </c>
      <c r="E307" s="41"/>
      <c r="F307" s="41"/>
      <c r="G307" s="41"/>
      <c r="H307" s="41"/>
      <c r="I307" s="41"/>
      <c r="J307" s="41"/>
      <c r="K307" s="42"/>
      <c r="L307" s="81"/>
      <c r="M307" s="39"/>
      <c r="N307" s="8"/>
      <c r="O307" s="8"/>
    </row>
    <row r="308" spans="1:15" ht="4.5" customHeight="1" x14ac:dyDescent="0.3">
      <c r="A308" s="6"/>
      <c r="B308" s="32"/>
      <c r="C308" s="78"/>
      <c r="D308" s="43"/>
      <c r="E308" s="23"/>
      <c r="F308" s="23"/>
      <c r="G308" s="23"/>
      <c r="H308" s="23"/>
      <c r="I308" s="23"/>
      <c r="J308" s="23"/>
      <c r="K308" s="44"/>
      <c r="L308" s="79"/>
      <c r="M308" s="24"/>
      <c r="N308" s="8"/>
      <c r="O308" s="8"/>
    </row>
    <row r="309" spans="1:15" ht="4.5" customHeight="1" x14ac:dyDescent="0.3">
      <c r="A309" s="6"/>
      <c r="B309" s="32"/>
      <c r="C309" s="78"/>
      <c r="D309" s="43"/>
      <c r="E309" s="23"/>
      <c r="F309" s="23"/>
      <c r="G309" s="23"/>
      <c r="H309" s="23"/>
      <c r="I309" s="23"/>
      <c r="J309" s="23"/>
      <c r="K309" s="44"/>
      <c r="L309" s="79"/>
      <c r="M309" s="24"/>
      <c r="N309" s="8"/>
      <c r="O309" s="8"/>
    </row>
    <row r="310" spans="1:15" ht="12.75" customHeight="1" x14ac:dyDescent="0.3">
      <c r="A310" s="6"/>
      <c r="B310" s="22"/>
      <c r="C310" s="84"/>
      <c r="D310" s="45"/>
      <c r="E310" s="53" t="s">
        <v>34</v>
      </c>
      <c r="F310" s="50"/>
      <c r="G310" s="50"/>
      <c r="H310" s="50"/>
      <c r="I310" s="50"/>
      <c r="J310" s="72" t="str">
        <f>IF(AND(ISNUMBER(J289),ISNUMBER(J304)),MAX('A2 - Calc'!$BD$4:$BD$63),"")</f>
        <v/>
      </c>
      <c r="K310" s="52" t="s">
        <v>1</v>
      </c>
      <c r="L310" s="85"/>
      <c r="M310" s="25"/>
    </row>
    <row r="311" spans="1:15" ht="4.5" customHeight="1" x14ac:dyDescent="0.3">
      <c r="A311" s="6"/>
      <c r="B311" s="32"/>
      <c r="C311" s="78"/>
      <c r="D311" s="43"/>
      <c r="E311" s="54"/>
      <c r="F311" s="51"/>
      <c r="G311" s="51"/>
      <c r="H311" s="51"/>
      <c r="I311" s="51"/>
      <c r="J311" s="67"/>
      <c r="K311" s="66"/>
      <c r="L311" s="79"/>
      <c r="M311" s="24"/>
      <c r="N311" s="8"/>
      <c r="O311" s="8"/>
    </row>
    <row r="312" spans="1:15" x14ac:dyDescent="0.3">
      <c r="A312" s="6"/>
      <c r="B312" s="22"/>
      <c r="C312" s="84"/>
      <c r="D312" s="45"/>
      <c r="E312" s="53" t="s">
        <v>35</v>
      </c>
      <c r="F312" s="50"/>
      <c r="G312" s="50"/>
      <c r="H312" s="50"/>
      <c r="I312" s="50"/>
      <c r="J312" s="72" t="str">
        <f>IF(ISNUMBER(J310),J310/J296*100,"")</f>
        <v/>
      </c>
      <c r="K312" s="52" t="s">
        <v>19</v>
      </c>
      <c r="L312" s="85"/>
      <c r="M312" s="25"/>
    </row>
    <row r="313" spans="1:15" ht="4.5" customHeight="1" x14ac:dyDescent="0.3">
      <c r="A313" s="6"/>
      <c r="B313" s="32"/>
      <c r="C313" s="78"/>
      <c r="D313" s="43"/>
      <c r="E313" s="54"/>
      <c r="F313" s="51"/>
      <c r="G313" s="51"/>
      <c r="H313" s="51"/>
      <c r="I313" s="51"/>
      <c r="J313" s="67"/>
      <c r="K313" s="66"/>
      <c r="L313" s="79"/>
      <c r="M313" s="24"/>
      <c r="N313" s="8"/>
      <c r="O313" s="8"/>
    </row>
    <row r="314" spans="1:15" x14ac:dyDescent="0.3">
      <c r="A314" s="6"/>
      <c r="B314" s="22"/>
      <c r="C314" s="84"/>
      <c r="D314" s="45"/>
      <c r="E314" s="53" t="s">
        <v>36</v>
      </c>
      <c r="F314" s="50"/>
      <c r="G314" s="50"/>
      <c r="H314" s="50"/>
      <c r="I314" s="50"/>
      <c r="J314" s="72" t="str">
        <f>IF(ISNUMBER(J310),J310/J304*1000/3600,"")</f>
        <v/>
      </c>
      <c r="K314" s="52" t="s">
        <v>3</v>
      </c>
      <c r="L314" s="85"/>
      <c r="M314" s="25"/>
    </row>
    <row r="315" spans="1:15" ht="9.9" customHeight="1" x14ac:dyDescent="0.3">
      <c r="A315" s="6"/>
      <c r="B315" s="22"/>
      <c r="C315" s="84"/>
      <c r="D315" s="61"/>
      <c r="E315" s="62"/>
      <c r="F315" s="62"/>
      <c r="G315" s="62"/>
      <c r="H315" s="62"/>
      <c r="I315" s="62"/>
      <c r="J315" s="65"/>
      <c r="K315" s="64"/>
      <c r="L315" s="85"/>
      <c r="M315" s="25"/>
    </row>
    <row r="316" spans="1:15" ht="9.9" customHeight="1" x14ac:dyDescent="0.3">
      <c r="A316" s="6"/>
      <c r="B316" s="22"/>
      <c r="C316" s="88"/>
      <c r="D316" s="89"/>
      <c r="E316" s="90"/>
      <c r="F316" s="90"/>
      <c r="G316" s="90"/>
      <c r="H316" s="90"/>
      <c r="I316" s="90"/>
      <c r="J316" s="91"/>
      <c r="K316" s="92"/>
      <c r="L316" s="93"/>
      <c r="M316" s="25"/>
    </row>
    <row r="317" spans="1:15" ht="9.9" customHeight="1" thickBot="1" x14ac:dyDescent="0.35">
      <c r="A317" s="6"/>
      <c r="B317" s="3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4"/>
      <c r="N317" s="8"/>
      <c r="O317" s="8"/>
    </row>
    <row r="318" spans="1:15" ht="25.5" customHeight="1" x14ac:dyDescent="0.3">
      <c r="B318" s="36"/>
      <c r="C318" s="101" t="s">
        <v>31</v>
      </c>
      <c r="D318" s="102"/>
      <c r="E318" s="102"/>
      <c r="F318" s="102"/>
      <c r="G318" s="102"/>
      <c r="H318" s="102"/>
      <c r="I318" s="102"/>
      <c r="J318" s="102"/>
      <c r="K318" s="102"/>
      <c r="L318" s="103"/>
      <c r="M318" s="37"/>
      <c r="N318" s="8"/>
      <c r="O318" s="8"/>
    </row>
    <row r="319" spans="1:15" ht="4.5" customHeight="1" x14ac:dyDescent="0.3">
      <c r="A319" s="6"/>
      <c r="B319" s="32"/>
      <c r="C319" s="78"/>
      <c r="D319" s="23"/>
      <c r="E319" s="23"/>
      <c r="F319" s="23"/>
      <c r="G319" s="23"/>
      <c r="H319" s="23"/>
      <c r="I319" s="23"/>
      <c r="J319" s="23"/>
      <c r="K319" s="23"/>
      <c r="L319" s="79"/>
      <c r="M319" s="24"/>
      <c r="N319" s="8"/>
      <c r="O319" s="8"/>
    </row>
    <row r="320" spans="1:15" ht="19.5" customHeight="1" x14ac:dyDescent="0.3">
      <c r="B320" s="22"/>
      <c r="C320" s="80"/>
      <c r="D320" s="40" t="s">
        <v>14</v>
      </c>
      <c r="E320" s="41"/>
      <c r="F320" s="41"/>
      <c r="G320" s="41"/>
      <c r="H320" s="41"/>
      <c r="I320" s="41"/>
      <c r="J320" s="41"/>
      <c r="K320" s="42"/>
      <c r="L320" s="81"/>
      <c r="M320" s="39"/>
      <c r="N320" s="8"/>
      <c r="O320" s="8"/>
    </row>
    <row r="321" spans="1:15" ht="4.5" customHeight="1" x14ac:dyDescent="0.3">
      <c r="A321" s="6"/>
      <c r="B321" s="32"/>
      <c r="C321" s="78"/>
      <c r="D321" s="43"/>
      <c r="E321" s="23"/>
      <c r="F321" s="23"/>
      <c r="G321" s="23"/>
      <c r="H321" s="23"/>
      <c r="I321" s="23"/>
      <c r="J321" s="23"/>
      <c r="K321" s="44"/>
      <c r="L321" s="79"/>
      <c r="M321" s="24"/>
      <c r="N321" s="8"/>
      <c r="O321" s="8"/>
    </row>
    <row r="322" spans="1:15" ht="35.15" customHeight="1" x14ac:dyDescent="0.3">
      <c r="A322" s="30"/>
      <c r="B322" s="33"/>
      <c r="C322" s="82"/>
      <c r="D322" s="97" t="s">
        <v>16</v>
      </c>
      <c r="E322" s="98"/>
      <c r="F322" s="98"/>
      <c r="G322" s="98"/>
      <c r="H322" s="98"/>
      <c r="I322" s="98"/>
      <c r="J322" s="98"/>
      <c r="K322" s="99"/>
      <c r="L322" s="83"/>
      <c r="M322" s="25"/>
    </row>
    <row r="323" spans="1:15" ht="4.5" customHeight="1" x14ac:dyDescent="0.3">
      <c r="A323" s="6"/>
      <c r="B323" s="32"/>
      <c r="C323" s="78"/>
      <c r="D323" s="43"/>
      <c r="E323" s="23"/>
      <c r="F323" s="23"/>
      <c r="G323" s="23"/>
      <c r="H323" s="23"/>
      <c r="I323" s="23"/>
      <c r="J323" s="23"/>
      <c r="K323" s="44"/>
      <c r="L323" s="79"/>
      <c r="M323" s="24"/>
      <c r="N323" s="8"/>
      <c r="O323" s="8"/>
    </row>
    <row r="324" spans="1:15" ht="12.75" customHeight="1" x14ac:dyDescent="0.3">
      <c r="A324" s="6"/>
      <c r="B324" s="22"/>
      <c r="C324" s="84"/>
      <c r="D324" s="45"/>
      <c r="E324" s="53" t="s">
        <v>32</v>
      </c>
      <c r="F324" s="26"/>
      <c r="G324" s="26"/>
      <c r="H324" s="26"/>
      <c r="I324" s="26"/>
      <c r="J324" s="71"/>
      <c r="K324" s="55" t="s">
        <v>0</v>
      </c>
      <c r="L324" s="85"/>
      <c r="M324" s="25"/>
    </row>
    <row r="325" spans="1:15" ht="4.5" customHeight="1" x14ac:dyDescent="0.3">
      <c r="A325" s="6"/>
      <c r="B325" s="32"/>
      <c r="C325" s="78"/>
      <c r="D325" s="43"/>
      <c r="E325" s="54"/>
      <c r="F325" s="23"/>
      <c r="G325" s="23"/>
      <c r="H325" s="23"/>
      <c r="I325" s="23"/>
      <c r="J325" s="51"/>
      <c r="K325" s="56"/>
      <c r="L325" s="86"/>
      <c r="M325" s="24"/>
      <c r="N325" s="8"/>
      <c r="O325" s="8"/>
    </row>
    <row r="326" spans="1:15" x14ac:dyDescent="0.3">
      <c r="A326" s="6"/>
      <c r="B326" s="22"/>
      <c r="C326" s="84"/>
      <c r="D326" s="45"/>
      <c r="E326" s="53" t="s">
        <v>37</v>
      </c>
      <c r="F326" s="26"/>
      <c r="G326" s="26"/>
      <c r="H326" s="26"/>
      <c r="I326" s="26"/>
      <c r="J326" s="71"/>
      <c r="K326" s="55" t="s">
        <v>0</v>
      </c>
      <c r="L326" s="85"/>
      <c r="M326" s="25"/>
    </row>
    <row r="327" spans="1:15" ht="4.5" customHeight="1" x14ac:dyDescent="0.3">
      <c r="A327" s="6"/>
      <c r="B327" s="32"/>
      <c r="C327" s="78"/>
      <c r="D327" s="43"/>
      <c r="E327" s="54"/>
      <c r="F327" s="23"/>
      <c r="G327" s="23"/>
      <c r="H327" s="23"/>
      <c r="I327" s="23"/>
      <c r="J327" s="51"/>
      <c r="K327" s="56"/>
      <c r="L327" s="86"/>
      <c r="M327" s="24"/>
      <c r="N327" s="8"/>
      <c r="O327" s="8"/>
    </row>
    <row r="328" spans="1:15" x14ac:dyDescent="0.3">
      <c r="A328" s="6"/>
      <c r="B328" s="22"/>
      <c r="C328" s="84"/>
      <c r="D328" s="45"/>
      <c r="E328" s="53" t="s">
        <v>22</v>
      </c>
      <c r="F328" s="26"/>
      <c r="G328" s="26"/>
      <c r="H328" s="26"/>
      <c r="I328" s="26"/>
      <c r="J328" s="69" t="str">
        <f>IF(AND(ISNUMBER(J324),ISNUMBER(J326)),J324+J326,"")</f>
        <v/>
      </c>
      <c r="K328" s="55" t="s">
        <v>0</v>
      </c>
      <c r="L328" s="85"/>
      <c r="M328" s="25"/>
    </row>
    <row r="329" spans="1:15" ht="9.9" customHeight="1" x14ac:dyDescent="0.3">
      <c r="A329" s="6"/>
      <c r="B329" s="32"/>
      <c r="C329" s="78"/>
      <c r="D329" s="47"/>
      <c r="E329" s="48"/>
      <c r="F329" s="48"/>
      <c r="G329" s="48"/>
      <c r="H329" s="48"/>
      <c r="I329" s="48"/>
      <c r="J329" s="48"/>
      <c r="K329" s="49"/>
      <c r="L329" s="86"/>
      <c r="M329" s="24"/>
      <c r="N329" s="8"/>
      <c r="O329" s="8"/>
    </row>
    <row r="330" spans="1:15" ht="9.9" customHeight="1" x14ac:dyDescent="0.3">
      <c r="A330" s="6"/>
      <c r="B330" s="32"/>
      <c r="C330" s="78"/>
      <c r="D330" s="23"/>
      <c r="E330" s="23"/>
      <c r="F330" s="23"/>
      <c r="G330" s="23"/>
      <c r="H330" s="23"/>
      <c r="I330" s="23"/>
      <c r="J330" s="23"/>
      <c r="K330" s="27"/>
      <c r="L330" s="86"/>
      <c r="M330" s="24"/>
      <c r="N330" s="8"/>
      <c r="O330" s="8"/>
    </row>
    <row r="331" spans="1:15" ht="19.5" customHeight="1" x14ac:dyDescent="0.3">
      <c r="B331" s="38"/>
      <c r="C331" s="80"/>
      <c r="D331" s="40" t="s">
        <v>15</v>
      </c>
      <c r="E331" s="41"/>
      <c r="F331" s="41"/>
      <c r="G331" s="41"/>
      <c r="H331" s="41"/>
      <c r="I331" s="41"/>
      <c r="J331" s="41"/>
      <c r="K331" s="42"/>
      <c r="L331" s="81"/>
      <c r="M331" s="39"/>
      <c r="N331" s="8"/>
      <c r="O331" s="8"/>
    </row>
    <row r="332" spans="1:15" ht="4.5" customHeight="1" x14ac:dyDescent="0.3">
      <c r="A332" s="6"/>
      <c r="B332" s="32"/>
      <c r="C332" s="78"/>
      <c r="D332" s="43"/>
      <c r="E332" s="23"/>
      <c r="F332" s="23"/>
      <c r="G332" s="23"/>
      <c r="H332" s="23"/>
      <c r="I332" s="23"/>
      <c r="J332" s="23"/>
      <c r="K332" s="44"/>
      <c r="L332" s="79"/>
      <c r="M332" s="24"/>
      <c r="N332" s="8"/>
      <c r="O332" s="8"/>
    </row>
    <row r="333" spans="1:15" ht="35.15" customHeight="1" x14ac:dyDescent="0.3">
      <c r="A333" s="30"/>
      <c r="B333" s="33"/>
      <c r="C333" s="82"/>
      <c r="D333" s="97" t="s">
        <v>20</v>
      </c>
      <c r="E333" s="98"/>
      <c r="F333" s="98"/>
      <c r="G333" s="98"/>
      <c r="H333" s="98"/>
      <c r="I333" s="98"/>
      <c r="J333" s="98"/>
      <c r="K333" s="99"/>
      <c r="L333" s="83"/>
      <c r="M333" s="25"/>
    </row>
    <row r="334" spans="1:15" ht="4.5" customHeight="1" x14ac:dyDescent="0.3">
      <c r="A334" s="6"/>
      <c r="B334" s="32"/>
      <c r="C334" s="78"/>
      <c r="D334" s="43"/>
      <c r="E334" s="23"/>
      <c r="F334" s="23"/>
      <c r="G334" s="23"/>
      <c r="H334" s="23"/>
      <c r="I334" s="23"/>
      <c r="J334" s="23"/>
      <c r="K334" s="44"/>
      <c r="L334" s="79"/>
      <c r="M334" s="24"/>
      <c r="N334" s="8"/>
      <c r="O334" s="8"/>
    </row>
    <row r="335" spans="1:15" x14ac:dyDescent="0.3">
      <c r="A335" s="6"/>
      <c r="B335" s="22"/>
      <c r="C335" s="84"/>
      <c r="D335" s="59"/>
      <c r="E335" s="58" t="s">
        <v>38</v>
      </c>
      <c r="F335" s="26"/>
      <c r="G335" s="26"/>
      <c r="H335" s="26"/>
      <c r="I335" s="26"/>
      <c r="J335" s="71"/>
      <c r="K335" s="55" t="s">
        <v>0</v>
      </c>
      <c r="L335" s="85"/>
      <c r="M335" s="25"/>
    </row>
    <row r="336" spans="1:15" ht="4.5" customHeight="1" x14ac:dyDescent="0.3">
      <c r="A336" s="6"/>
      <c r="B336" s="32"/>
      <c r="C336" s="78"/>
      <c r="D336" s="43"/>
      <c r="E336" s="23"/>
      <c r="F336" s="23"/>
      <c r="G336" s="23"/>
      <c r="H336" s="23"/>
      <c r="I336" s="23"/>
      <c r="J336" s="23"/>
      <c r="K336" s="46"/>
      <c r="L336" s="86"/>
      <c r="M336" s="24"/>
      <c r="N336" s="8"/>
      <c r="O336" s="8"/>
    </row>
    <row r="337" spans="1:15" ht="66.75" customHeight="1" x14ac:dyDescent="0.3">
      <c r="A337" s="30"/>
      <c r="B337" s="33"/>
      <c r="C337" s="82"/>
      <c r="D337" s="68" t="str">
        <f>IF(AND(ISNUMBER(J335),ISNUMBER(J328)),IF(J335/J326&lt;=0.1,Données!$A$3,IF(AND(J335/J326&gt;0.1,J335/J326&lt;=0.2),Données!$A$2,Données!$A$1)),"")</f>
        <v/>
      </c>
      <c r="E337" s="100" t="str">
        <f>IF(AND(ISNUMBER(J335),ISNUMBER(J328)),IF(J335/J326&lt;=0.1,"Les surfaces d'infiltration sont trop petites face aux surfaces de ruissellement. Il est recommandé d'augmenter les surfaces d'infiltration.",IF(AND(J335/J326&gt;0.1,J335/J326&lt;=0.2),"Les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337" s="100"/>
      <c r="G337" s="100"/>
      <c r="H337" s="100"/>
      <c r="I337" s="100"/>
      <c r="J337" s="100"/>
      <c r="K337" s="57"/>
      <c r="L337" s="87"/>
      <c r="M337" s="25"/>
    </row>
    <row r="338" spans="1:15" ht="4.5" customHeight="1" x14ac:dyDescent="0.3">
      <c r="A338" s="6"/>
      <c r="B338" s="32"/>
      <c r="C338" s="78"/>
      <c r="D338" s="43"/>
      <c r="E338" s="23"/>
      <c r="F338" s="23"/>
      <c r="G338" s="23"/>
      <c r="H338" s="23"/>
      <c r="I338" s="23"/>
      <c r="J338" s="23"/>
      <c r="K338" s="44"/>
      <c r="L338" s="79"/>
      <c r="M338" s="24"/>
      <c r="N338" s="8"/>
      <c r="O338" s="8"/>
    </row>
    <row r="339" spans="1:15" ht="27.75" customHeight="1" x14ac:dyDescent="0.3">
      <c r="A339" s="30"/>
      <c r="B339" s="33"/>
      <c r="C339" s="82"/>
      <c r="D339" s="97" t="s">
        <v>17</v>
      </c>
      <c r="E339" s="98"/>
      <c r="F339" s="98"/>
      <c r="G339" s="98"/>
      <c r="H339" s="98"/>
      <c r="I339" s="98"/>
      <c r="J339" s="98"/>
      <c r="K339" s="99"/>
      <c r="L339" s="83"/>
      <c r="M339" s="25"/>
    </row>
    <row r="340" spans="1:15" ht="4.5" customHeight="1" x14ac:dyDescent="0.3">
      <c r="A340" s="6"/>
      <c r="B340" s="32"/>
      <c r="C340" s="78"/>
      <c r="D340" s="43"/>
      <c r="E340" s="23"/>
      <c r="F340" s="23"/>
      <c r="G340" s="23"/>
      <c r="H340" s="23"/>
      <c r="I340" s="23"/>
      <c r="J340" s="23"/>
      <c r="K340" s="44"/>
      <c r="L340" s="79"/>
      <c r="M340" s="24"/>
      <c r="N340" s="8"/>
      <c r="O340" s="8"/>
    </row>
    <row r="341" spans="1:15" ht="12.75" customHeight="1" x14ac:dyDescent="0.3">
      <c r="A341" s="6"/>
      <c r="B341" s="22"/>
      <c r="C341" s="84"/>
      <c r="D341" s="59"/>
      <c r="E341" s="58" t="s">
        <v>33</v>
      </c>
      <c r="F341" s="26"/>
      <c r="G341" s="26"/>
      <c r="H341" s="26"/>
      <c r="I341" s="26"/>
      <c r="J341" s="71"/>
      <c r="K341" s="55" t="s">
        <v>2</v>
      </c>
      <c r="L341" s="85"/>
      <c r="M341" s="25"/>
    </row>
    <row r="342" spans="1:15" ht="4.5" customHeight="1" x14ac:dyDescent="0.3">
      <c r="A342" s="6"/>
      <c r="B342" s="32"/>
      <c r="C342" s="78"/>
      <c r="D342" s="59"/>
      <c r="E342" s="54"/>
      <c r="F342" s="23"/>
      <c r="G342" s="23"/>
      <c r="H342" s="23"/>
      <c r="I342" s="23"/>
      <c r="J342" s="23"/>
      <c r="K342" s="60"/>
      <c r="L342" s="79"/>
      <c r="M342" s="24"/>
      <c r="N342" s="8"/>
      <c r="O342" s="8"/>
    </row>
    <row r="343" spans="1:15" ht="12.75" customHeight="1" x14ac:dyDescent="0.3">
      <c r="A343" s="6"/>
      <c r="B343" s="22"/>
      <c r="C343" s="84"/>
      <c r="D343" s="59"/>
      <c r="E343" s="58" t="s">
        <v>5</v>
      </c>
      <c r="F343" s="26"/>
      <c r="G343" s="26"/>
      <c r="H343" s="26"/>
      <c r="I343" s="26"/>
      <c r="J343" s="70" t="str">
        <f>IF(AND(ISNUMBER(J335),ISNUMBER(J341)),J335*J341/(1000*3600)*1000,"")</f>
        <v/>
      </c>
      <c r="K343" s="55" t="s">
        <v>4</v>
      </c>
      <c r="L343" s="85"/>
      <c r="M343" s="25"/>
    </row>
    <row r="344" spans="1:15" ht="9.9" customHeight="1" x14ac:dyDescent="0.3">
      <c r="A344" s="6"/>
      <c r="B344" s="22"/>
      <c r="C344" s="84"/>
      <c r="D344" s="61"/>
      <c r="E344" s="62"/>
      <c r="F344" s="62"/>
      <c r="G344" s="62"/>
      <c r="H344" s="62"/>
      <c r="I344" s="62"/>
      <c r="J344" s="63"/>
      <c r="K344" s="64"/>
      <c r="L344" s="85"/>
      <c r="M344" s="25"/>
    </row>
    <row r="345" spans="1:15" ht="9.9" customHeight="1" x14ac:dyDescent="0.3">
      <c r="A345" s="6"/>
      <c r="B345" s="32"/>
      <c r="C345" s="78"/>
      <c r="D345" s="23"/>
      <c r="E345" s="23"/>
      <c r="F345" s="23"/>
      <c r="G345" s="23"/>
      <c r="H345" s="23"/>
      <c r="I345" s="23"/>
      <c r="J345" s="23"/>
      <c r="K345" s="27"/>
      <c r="L345" s="86"/>
      <c r="M345" s="24"/>
      <c r="N345" s="8"/>
      <c r="O345" s="8"/>
    </row>
    <row r="346" spans="1:15" ht="19.5" customHeight="1" x14ac:dyDescent="0.3">
      <c r="B346" s="38"/>
      <c r="C346" s="80"/>
      <c r="D346" s="40" t="s">
        <v>18</v>
      </c>
      <c r="E346" s="41"/>
      <c r="F346" s="41"/>
      <c r="G346" s="41"/>
      <c r="H346" s="41"/>
      <c r="I346" s="41"/>
      <c r="J346" s="41"/>
      <c r="K346" s="42"/>
      <c r="L346" s="81"/>
      <c r="M346" s="39"/>
      <c r="N346" s="8"/>
      <c r="O346" s="8"/>
    </row>
    <row r="347" spans="1:15" ht="4.5" customHeight="1" x14ac:dyDescent="0.3">
      <c r="A347" s="6"/>
      <c r="B347" s="32"/>
      <c r="C347" s="78"/>
      <c r="D347" s="43"/>
      <c r="E347" s="23"/>
      <c r="F347" s="23"/>
      <c r="G347" s="23"/>
      <c r="H347" s="23"/>
      <c r="I347" s="23"/>
      <c r="J347" s="23"/>
      <c r="K347" s="44"/>
      <c r="L347" s="79"/>
      <c r="M347" s="24"/>
      <c r="N347" s="8"/>
      <c r="O347" s="8"/>
    </row>
    <row r="348" spans="1:15" ht="4.5" customHeight="1" x14ac:dyDescent="0.3">
      <c r="A348" s="6"/>
      <c r="B348" s="32"/>
      <c r="C348" s="78"/>
      <c r="D348" s="43"/>
      <c r="E348" s="23"/>
      <c r="F348" s="23"/>
      <c r="G348" s="23"/>
      <c r="H348" s="23"/>
      <c r="I348" s="23"/>
      <c r="J348" s="23"/>
      <c r="K348" s="44"/>
      <c r="L348" s="79"/>
      <c r="M348" s="24"/>
      <c r="N348" s="8"/>
      <c r="O348" s="8"/>
    </row>
    <row r="349" spans="1:15" ht="12.75" customHeight="1" x14ac:dyDescent="0.3">
      <c r="A349" s="6"/>
      <c r="B349" s="22"/>
      <c r="C349" s="84"/>
      <c r="D349" s="45"/>
      <c r="E349" s="53" t="s">
        <v>34</v>
      </c>
      <c r="F349" s="50"/>
      <c r="G349" s="50"/>
      <c r="H349" s="50"/>
      <c r="I349" s="50"/>
      <c r="J349" s="72" t="str">
        <f>IF(AND(ISNUMBER(J328),ISNUMBER(J343)),MAX('A2 - Calc'!$BK$4:$BK$63),"")</f>
        <v/>
      </c>
      <c r="K349" s="52" t="s">
        <v>1</v>
      </c>
      <c r="L349" s="85"/>
      <c r="M349" s="25"/>
    </row>
    <row r="350" spans="1:15" ht="4.5" customHeight="1" x14ac:dyDescent="0.3">
      <c r="A350" s="6"/>
      <c r="B350" s="32"/>
      <c r="C350" s="78"/>
      <c r="D350" s="43"/>
      <c r="E350" s="54"/>
      <c r="F350" s="51"/>
      <c r="G350" s="51"/>
      <c r="H350" s="51"/>
      <c r="I350" s="51"/>
      <c r="J350" s="67"/>
      <c r="K350" s="66"/>
      <c r="L350" s="79"/>
      <c r="M350" s="24"/>
      <c r="N350" s="8"/>
      <c r="O350" s="8"/>
    </row>
    <row r="351" spans="1:15" x14ac:dyDescent="0.3">
      <c r="A351" s="6"/>
      <c r="B351" s="22"/>
      <c r="C351" s="84"/>
      <c r="D351" s="45"/>
      <c r="E351" s="53" t="s">
        <v>35</v>
      </c>
      <c r="F351" s="50"/>
      <c r="G351" s="50"/>
      <c r="H351" s="50"/>
      <c r="I351" s="50"/>
      <c r="J351" s="72" t="str">
        <f>IF(ISNUMBER(J349),J349/J335*100,"")</f>
        <v/>
      </c>
      <c r="K351" s="52" t="s">
        <v>19</v>
      </c>
      <c r="L351" s="85"/>
      <c r="M351" s="25"/>
    </row>
    <row r="352" spans="1:15" ht="4.5" customHeight="1" x14ac:dyDescent="0.3">
      <c r="A352" s="6"/>
      <c r="B352" s="32"/>
      <c r="C352" s="78"/>
      <c r="D352" s="43"/>
      <c r="E352" s="54"/>
      <c r="F352" s="51"/>
      <c r="G352" s="51"/>
      <c r="H352" s="51"/>
      <c r="I352" s="51"/>
      <c r="J352" s="67"/>
      <c r="K352" s="66"/>
      <c r="L352" s="79"/>
      <c r="M352" s="24"/>
      <c r="N352" s="8"/>
      <c r="O352" s="8"/>
    </row>
    <row r="353" spans="1:15" x14ac:dyDescent="0.3">
      <c r="A353" s="6"/>
      <c r="B353" s="22"/>
      <c r="C353" s="84"/>
      <c r="D353" s="45"/>
      <c r="E353" s="53" t="s">
        <v>36</v>
      </c>
      <c r="F353" s="50"/>
      <c r="G353" s="50"/>
      <c r="H353" s="50"/>
      <c r="I353" s="50"/>
      <c r="J353" s="72" t="str">
        <f>IF(ISNUMBER(J349),J349/J343*1000/3600,"")</f>
        <v/>
      </c>
      <c r="K353" s="52" t="s">
        <v>3</v>
      </c>
      <c r="L353" s="85"/>
      <c r="M353" s="25"/>
    </row>
    <row r="354" spans="1:15" ht="9.9" customHeight="1" x14ac:dyDescent="0.3">
      <c r="A354" s="6"/>
      <c r="B354" s="22"/>
      <c r="C354" s="84"/>
      <c r="D354" s="61"/>
      <c r="E354" s="62"/>
      <c r="F354" s="62"/>
      <c r="G354" s="62"/>
      <c r="H354" s="62"/>
      <c r="I354" s="62"/>
      <c r="J354" s="65"/>
      <c r="K354" s="64"/>
      <c r="L354" s="85"/>
      <c r="M354" s="25"/>
    </row>
    <row r="355" spans="1:15" ht="9.9" customHeight="1" x14ac:dyDescent="0.3">
      <c r="A355" s="6"/>
      <c r="B355" s="22"/>
      <c r="C355" s="88"/>
      <c r="D355" s="89"/>
      <c r="E355" s="90"/>
      <c r="F355" s="90"/>
      <c r="G355" s="90"/>
      <c r="H355" s="90"/>
      <c r="I355" s="90"/>
      <c r="J355" s="91"/>
      <c r="K355" s="92"/>
      <c r="L355" s="93"/>
      <c r="M355" s="25"/>
    </row>
    <row r="356" spans="1:15" ht="9.9" customHeight="1" thickBot="1" x14ac:dyDescent="0.35">
      <c r="A356" s="6"/>
      <c r="B356" s="3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4"/>
      <c r="N356" s="8"/>
      <c r="O356" s="8"/>
    </row>
    <row r="357" spans="1:15" ht="25.5" customHeight="1" x14ac:dyDescent="0.3">
      <c r="B357" s="36"/>
      <c r="C357" s="101" t="s">
        <v>31</v>
      </c>
      <c r="D357" s="102"/>
      <c r="E357" s="102"/>
      <c r="F357" s="102"/>
      <c r="G357" s="102"/>
      <c r="H357" s="102"/>
      <c r="I357" s="102"/>
      <c r="J357" s="102"/>
      <c r="K357" s="102"/>
      <c r="L357" s="103"/>
      <c r="M357" s="37"/>
      <c r="N357" s="8"/>
      <c r="O357" s="8"/>
    </row>
    <row r="358" spans="1:15" ht="4.5" customHeight="1" x14ac:dyDescent="0.3">
      <c r="A358" s="6"/>
      <c r="B358" s="32"/>
      <c r="C358" s="78"/>
      <c r="D358" s="23"/>
      <c r="E358" s="23"/>
      <c r="F358" s="23"/>
      <c r="G358" s="23"/>
      <c r="H358" s="23"/>
      <c r="I358" s="23"/>
      <c r="J358" s="23"/>
      <c r="K358" s="23"/>
      <c r="L358" s="79"/>
      <c r="M358" s="24"/>
      <c r="N358" s="8"/>
      <c r="O358" s="8"/>
    </row>
    <row r="359" spans="1:15" ht="19.5" customHeight="1" x14ac:dyDescent="0.3">
      <c r="B359" s="22"/>
      <c r="C359" s="80"/>
      <c r="D359" s="40" t="s">
        <v>14</v>
      </c>
      <c r="E359" s="41"/>
      <c r="F359" s="41"/>
      <c r="G359" s="41"/>
      <c r="H359" s="41"/>
      <c r="I359" s="41"/>
      <c r="J359" s="41"/>
      <c r="K359" s="42"/>
      <c r="L359" s="81"/>
      <c r="M359" s="39"/>
      <c r="N359" s="8"/>
      <c r="O359" s="8"/>
    </row>
    <row r="360" spans="1:15" ht="4.5" customHeight="1" x14ac:dyDescent="0.3">
      <c r="A360" s="6"/>
      <c r="B360" s="32"/>
      <c r="C360" s="78"/>
      <c r="D360" s="43"/>
      <c r="E360" s="23"/>
      <c r="F360" s="23"/>
      <c r="G360" s="23"/>
      <c r="H360" s="23"/>
      <c r="I360" s="23"/>
      <c r="J360" s="23"/>
      <c r="K360" s="44"/>
      <c r="L360" s="79"/>
      <c r="M360" s="24"/>
      <c r="N360" s="8"/>
      <c r="O360" s="8"/>
    </row>
    <row r="361" spans="1:15" ht="35.15" customHeight="1" x14ac:dyDescent="0.3">
      <c r="A361" s="30"/>
      <c r="B361" s="33"/>
      <c r="C361" s="82"/>
      <c r="D361" s="97" t="s">
        <v>16</v>
      </c>
      <c r="E361" s="98"/>
      <c r="F361" s="98"/>
      <c r="G361" s="98"/>
      <c r="H361" s="98"/>
      <c r="I361" s="98"/>
      <c r="J361" s="98"/>
      <c r="K361" s="99"/>
      <c r="L361" s="83"/>
      <c r="M361" s="25"/>
    </row>
    <row r="362" spans="1:15" ht="4.5" customHeight="1" x14ac:dyDescent="0.3">
      <c r="A362" s="6"/>
      <c r="B362" s="32"/>
      <c r="C362" s="78"/>
      <c r="D362" s="43"/>
      <c r="E362" s="23"/>
      <c r="F362" s="23"/>
      <c r="G362" s="23"/>
      <c r="H362" s="23"/>
      <c r="I362" s="23"/>
      <c r="J362" s="23"/>
      <c r="K362" s="44"/>
      <c r="L362" s="79"/>
      <c r="M362" s="24"/>
      <c r="N362" s="8"/>
      <c r="O362" s="8"/>
    </row>
    <row r="363" spans="1:15" ht="12.75" customHeight="1" x14ac:dyDescent="0.3">
      <c r="A363" s="6"/>
      <c r="B363" s="22"/>
      <c r="C363" s="84"/>
      <c r="D363" s="45"/>
      <c r="E363" s="53" t="s">
        <v>32</v>
      </c>
      <c r="F363" s="26"/>
      <c r="G363" s="26"/>
      <c r="H363" s="26"/>
      <c r="I363" s="26"/>
      <c r="J363" s="71"/>
      <c r="K363" s="55" t="s">
        <v>0</v>
      </c>
      <c r="L363" s="85"/>
      <c r="M363" s="25"/>
    </row>
    <row r="364" spans="1:15" ht="4.5" customHeight="1" x14ac:dyDescent="0.3">
      <c r="A364" s="6"/>
      <c r="B364" s="32"/>
      <c r="C364" s="78"/>
      <c r="D364" s="43"/>
      <c r="E364" s="54"/>
      <c r="F364" s="23"/>
      <c r="G364" s="23"/>
      <c r="H364" s="23"/>
      <c r="I364" s="23"/>
      <c r="J364" s="51"/>
      <c r="K364" s="56"/>
      <c r="L364" s="86"/>
      <c r="M364" s="24"/>
      <c r="N364" s="8"/>
      <c r="O364" s="8"/>
    </row>
    <row r="365" spans="1:15" x14ac:dyDescent="0.3">
      <c r="A365" s="6"/>
      <c r="B365" s="22"/>
      <c r="C365" s="84"/>
      <c r="D365" s="45"/>
      <c r="E365" s="53" t="s">
        <v>37</v>
      </c>
      <c r="F365" s="26"/>
      <c r="G365" s="26"/>
      <c r="H365" s="26"/>
      <c r="I365" s="26"/>
      <c r="J365" s="71"/>
      <c r="K365" s="55" t="s">
        <v>0</v>
      </c>
      <c r="L365" s="85"/>
      <c r="M365" s="25"/>
    </row>
    <row r="366" spans="1:15" ht="4.5" customHeight="1" x14ac:dyDescent="0.3">
      <c r="A366" s="6"/>
      <c r="B366" s="32"/>
      <c r="C366" s="78"/>
      <c r="D366" s="43"/>
      <c r="E366" s="54"/>
      <c r="F366" s="23"/>
      <c r="G366" s="23"/>
      <c r="H366" s="23"/>
      <c r="I366" s="23"/>
      <c r="J366" s="51"/>
      <c r="K366" s="56"/>
      <c r="L366" s="86"/>
      <c r="M366" s="24"/>
      <c r="N366" s="8"/>
      <c r="O366" s="8"/>
    </row>
    <row r="367" spans="1:15" x14ac:dyDescent="0.3">
      <c r="A367" s="6"/>
      <c r="B367" s="22"/>
      <c r="C367" s="84"/>
      <c r="D367" s="45"/>
      <c r="E367" s="53" t="s">
        <v>22</v>
      </c>
      <c r="F367" s="26"/>
      <c r="G367" s="26"/>
      <c r="H367" s="26"/>
      <c r="I367" s="26"/>
      <c r="J367" s="69" t="str">
        <f>IF(AND(ISNUMBER(J363),ISNUMBER(J365)),J363+J365,"")</f>
        <v/>
      </c>
      <c r="K367" s="55" t="s">
        <v>0</v>
      </c>
      <c r="L367" s="85"/>
      <c r="M367" s="25"/>
    </row>
    <row r="368" spans="1:15" ht="9.9" customHeight="1" x14ac:dyDescent="0.3">
      <c r="A368" s="6"/>
      <c r="B368" s="32"/>
      <c r="C368" s="78"/>
      <c r="D368" s="47"/>
      <c r="E368" s="48"/>
      <c r="F368" s="48"/>
      <c r="G368" s="48"/>
      <c r="H368" s="48"/>
      <c r="I368" s="48"/>
      <c r="J368" s="48"/>
      <c r="K368" s="49"/>
      <c r="L368" s="86"/>
      <c r="M368" s="24"/>
      <c r="N368" s="8"/>
      <c r="O368" s="8"/>
    </row>
    <row r="369" spans="1:15" ht="9.9" customHeight="1" x14ac:dyDescent="0.3">
      <c r="A369" s="6"/>
      <c r="B369" s="32"/>
      <c r="C369" s="78"/>
      <c r="D369" s="23"/>
      <c r="E369" s="23"/>
      <c r="F369" s="23"/>
      <c r="G369" s="23"/>
      <c r="H369" s="23"/>
      <c r="I369" s="23"/>
      <c r="J369" s="23"/>
      <c r="K369" s="27"/>
      <c r="L369" s="86"/>
      <c r="M369" s="24"/>
      <c r="N369" s="8"/>
      <c r="O369" s="8"/>
    </row>
    <row r="370" spans="1:15" ht="19.5" customHeight="1" x14ac:dyDescent="0.3">
      <c r="B370" s="38"/>
      <c r="C370" s="80"/>
      <c r="D370" s="40" t="s">
        <v>15</v>
      </c>
      <c r="E370" s="41"/>
      <c r="F370" s="41"/>
      <c r="G370" s="41"/>
      <c r="H370" s="41"/>
      <c r="I370" s="41"/>
      <c r="J370" s="41"/>
      <c r="K370" s="42"/>
      <c r="L370" s="81"/>
      <c r="M370" s="39"/>
      <c r="N370" s="8"/>
      <c r="O370" s="8"/>
    </row>
    <row r="371" spans="1:15" ht="4.5" customHeight="1" x14ac:dyDescent="0.3">
      <c r="A371" s="6"/>
      <c r="B371" s="32"/>
      <c r="C371" s="78"/>
      <c r="D371" s="43"/>
      <c r="E371" s="23"/>
      <c r="F371" s="23"/>
      <c r="G371" s="23"/>
      <c r="H371" s="23"/>
      <c r="I371" s="23"/>
      <c r="J371" s="23"/>
      <c r="K371" s="44"/>
      <c r="L371" s="79"/>
      <c r="M371" s="24"/>
      <c r="N371" s="8"/>
      <c r="O371" s="8"/>
    </row>
    <row r="372" spans="1:15" ht="35.15" customHeight="1" x14ac:dyDescent="0.3">
      <c r="A372" s="30"/>
      <c r="B372" s="33"/>
      <c r="C372" s="82"/>
      <c r="D372" s="97" t="s">
        <v>20</v>
      </c>
      <c r="E372" s="98"/>
      <c r="F372" s="98"/>
      <c r="G372" s="98"/>
      <c r="H372" s="98"/>
      <c r="I372" s="98"/>
      <c r="J372" s="98"/>
      <c r="K372" s="99"/>
      <c r="L372" s="83"/>
      <c r="M372" s="25"/>
    </row>
    <row r="373" spans="1:15" ht="4.5" customHeight="1" x14ac:dyDescent="0.3">
      <c r="A373" s="6"/>
      <c r="B373" s="32"/>
      <c r="C373" s="78"/>
      <c r="D373" s="43"/>
      <c r="E373" s="23"/>
      <c r="F373" s="23"/>
      <c r="G373" s="23"/>
      <c r="H373" s="23"/>
      <c r="I373" s="23"/>
      <c r="J373" s="23"/>
      <c r="K373" s="44"/>
      <c r="L373" s="79"/>
      <c r="M373" s="24"/>
      <c r="N373" s="8"/>
      <c r="O373" s="8"/>
    </row>
    <row r="374" spans="1:15" x14ac:dyDescent="0.3">
      <c r="A374" s="6"/>
      <c r="B374" s="22"/>
      <c r="C374" s="84"/>
      <c r="D374" s="59"/>
      <c r="E374" s="58" t="s">
        <v>38</v>
      </c>
      <c r="F374" s="26"/>
      <c r="G374" s="26"/>
      <c r="H374" s="26"/>
      <c r="I374" s="26"/>
      <c r="J374" s="71"/>
      <c r="K374" s="55" t="s">
        <v>0</v>
      </c>
      <c r="L374" s="85"/>
      <c r="M374" s="25"/>
    </row>
    <row r="375" spans="1:15" ht="4.5" customHeight="1" x14ac:dyDescent="0.3">
      <c r="A375" s="6"/>
      <c r="B375" s="32"/>
      <c r="C375" s="78"/>
      <c r="D375" s="43"/>
      <c r="E375" s="23"/>
      <c r="F375" s="23"/>
      <c r="G375" s="23"/>
      <c r="H375" s="23"/>
      <c r="I375" s="23"/>
      <c r="J375" s="23"/>
      <c r="K375" s="46"/>
      <c r="L375" s="86"/>
      <c r="M375" s="24"/>
      <c r="N375" s="8"/>
      <c r="O375" s="8"/>
    </row>
    <row r="376" spans="1:15" ht="66.75" customHeight="1" x14ac:dyDescent="0.3">
      <c r="A376" s="30"/>
      <c r="B376" s="33"/>
      <c r="C376" s="82"/>
      <c r="D376" s="68" t="str">
        <f>IF(AND(ISNUMBER(J374),ISNUMBER(J367)),IF(J374/J365&lt;=0.1,Données!$A$3,IF(AND(J374/J365&gt;0.1,J374/J365&lt;=0.2),Données!$A$2,Données!$A$1)),"")</f>
        <v/>
      </c>
      <c r="E376" s="100" t="str">
        <f>IF(AND(ISNUMBER(J374),ISNUMBER(J367)),IF(J374/J365&lt;=0.1,"Les surfaces d'infiltration sont trop petites face aux surfaces de ruissellement. Il est recommandé d'augmenter les surfaces d'infiltration.",IF(AND(J374/J365&gt;0.1,J374/J365&lt;=0.2),"Les  surfaces d'infiltration suffisent à peine à faire face aux surfaces de ruissellement. Augmenter les surfaces d'infiltration permettrait d'améliorer le projet. Cela réduirait les volumes à gérer et les temps de vidange des aménagements.","Les surfaces d'infiltration sont suffisantes face aux surfaces de ruissellement. Le projet optimise les surfaces d'infiltration!")),"")</f>
        <v/>
      </c>
      <c r="F376" s="100"/>
      <c r="G376" s="100"/>
      <c r="H376" s="100"/>
      <c r="I376" s="100"/>
      <c r="J376" s="100"/>
      <c r="K376" s="57"/>
      <c r="L376" s="87"/>
      <c r="M376" s="25"/>
    </row>
    <row r="377" spans="1:15" ht="4.5" customHeight="1" x14ac:dyDescent="0.3">
      <c r="A377" s="6"/>
      <c r="B377" s="32"/>
      <c r="C377" s="78"/>
      <c r="D377" s="43"/>
      <c r="E377" s="23"/>
      <c r="F377" s="23"/>
      <c r="G377" s="23"/>
      <c r="H377" s="23"/>
      <c r="I377" s="23"/>
      <c r="J377" s="23"/>
      <c r="K377" s="44"/>
      <c r="L377" s="79"/>
      <c r="M377" s="24"/>
      <c r="N377" s="8"/>
      <c r="O377" s="8"/>
    </row>
    <row r="378" spans="1:15" ht="27.75" customHeight="1" x14ac:dyDescent="0.3">
      <c r="A378" s="30"/>
      <c r="B378" s="33"/>
      <c r="C378" s="82"/>
      <c r="D378" s="97" t="s">
        <v>17</v>
      </c>
      <c r="E378" s="98"/>
      <c r="F378" s="98"/>
      <c r="G378" s="98"/>
      <c r="H378" s="98"/>
      <c r="I378" s="98"/>
      <c r="J378" s="98"/>
      <c r="K378" s="99"/>
      <c r="L378" s="83"/>
      <c r="M378" s="25"/>
    </row>
    <row r="379" spans="1:15" ht="4.5" customHeight="1" x14ac:dyDescent="0.3">
      <c r="A379" s="6"/>
      <c r="B379" s="32"/>
      <c r="C379" s="78"/>
      <c r="D379" s="43"/>
      <c r="E379" s="23"/>
      <c r="F379" s="23"/>
      <c r="G379" s="23"/>
      <c r="H379" s="23"/>
      <c r="I379" s="23"/>
      <c r="J379" s="23"/>
      <c r="K379" s="44"/>
      <c r="L379" s="79"/>
      <c r="M379" s="24"/>
      <c r="N379" s="8"/>
      <c r="O379" s="8"/>
    </row>
    <row r="380" spans="1:15" ht="12.75" customHeight="1" x14ac:dyDescent="0.3">
      <c r="A380" s="6"/>
      <c r="B380" s="22"/>
      <c r="C380" s="84"/>
      <c r="D380" s="59"/>
      <c r="E380" s="58" t="s">
        <v>33</v>
      </c>
      <c r="F380" s="26"/>
      <c r="G380" s="26"/>
      <c r="H380" s="26"/>
      <c r="I380" s="26"/>
      <c r="J380" s="71"/>
      <c r="K380" s="55" t="s">
        <v>2</v>
      </c>
      <c r="L380" s="85"/>
      <c r="M380" s="25"/>
    </row>
    <row r="381" spans="1:15" ht="4.5" customHeight="1" x14ac:dyDescent="0.3">
      <c r="A381" s="6"/>
      <c r="B381" s="32"/>
      <c r="C381" s="78"/>
      <c r="D381" s="59"/>
      <c r="E381" s="54"/>
      <c r="F381" s="23"/>
      <c r="G381" s="23"/>
      <c r="H381" s="23"/>
      <c r="I381" s="23"/>
      <c r="J381" s="23"/>
      <c r="K381" s="60"/>
      <c r="L381" s="79"/>
      <c r="M381" s="24"/>
      <c r="N381" s="8"/>
      <c r="O381" s="8"/>
    </row>
    <row r="382" spans="1:15" ht="12.75" customHeight="1" x14ac:dyDescent="0.3">
      <c r="A382" s="6"/>
      <c r="B382" s="22"/>
      <c r="C382" s="84"/>
      <c r="D382" s="59"/>
      <c r="E382" s="58" t="s">
        <v>5</v>
      </c>
      <c r="F382" s="26"/>
      <c r="G382" s="26"/>
      <c r="H382" s="26"/>
      <c r="I382" s="26"/>
      <c r="J382" s="70" t="str">
        <f>IF(AND(ISNUMBER(J374),ISNUMBER(J380)),J374*J380/(1000*3600)*1000,"")</f>
        <v/>
      </c>
      <c r="K382" s="55" t="s">
        <v>4</v>
      </c>
      <c r="L382" s="85"/>
      <c r="M382" s="25"/>
    </row>
    <row r="383" spans="1:15" ht="9.9" customHeight="1" x14ac:dyDescent="0.3">
      <c r="A383" s="6"/>
      <c r="B383" s="22"/>
      <c r="C383" s="84"/>
      <c r="D383" s="61"/>
      <c r="E383" s="62"/>
      <c r="F383" s="62"/>
      <c r="G383" s="62"/>
      <c r="H383" s="62"/>
      <c r="I383" s="62"/>
      <c r="J383" s="63"/>
      <c r="K383" s="64"/>
      <c r="L383" s="85"/>
      <c r="M383" s="25"/>
    </row>
    <row r="384" spans="1:15" ht="9.9" customHeight="1" x14ac:dyDescent="0.3">
      <c r="A384" s="6"/>
      <c r="B384" s="32"/>
      <c r="C384" s="78"/>
      <c r="D384" s="23"/>
      <c r="E384" s="23"/>
      <c r="F384" s="23"/>
      <c r="G384" s="23"/>
      <c r="H384" s="23"/>
      <c r="I384" s="23"/>
      <c r="J384" s="23"/>
      <c r="K384" s="27"/>
      <c r="L384" s="86"/>
      <c r="M384" s="24"/>
      <c r="N384" s="8"/>
      <c r="O384" s="8"/>
    </row>
    <row r="385" spans="1:15" ht="19.5" customHeight="1" x14ac:dyDescent="0.3">
      <c r="B385" s="38"/>
      <c r="C385" s="80"/>
      <c r="D385" s="40" t="s">
        <v>18</v>
      </c>
      <c r="E385" s="41"/>
      <c r="F385" s="41"/>
      <c r="G385" s="41"/>
      <c r="H385" s="41"/>
      <c r="I385" s="41"/>
      <c r="J385" s="41"/>
      <c r="K385" s="42"/>
      <c r="L385" s="81"/>
      <c r="M385" s="39"/>
      <c r="N385" s="8"/>
      <c r="O385" s="8"/>
    </row>
    <row r="386" spans="1:15" ht="4.5" customHeight="1" x14ac:dyDescent="0.3">
      <c r="A386" s="6"/>
      <c r="B386" s="32"/>
      <c r="C386" s="78"/>
      <c r="D386" s="43"/>
      <c r="E386" s="23"/>
      <c r="F386" s="23"/>
      <c r="G386" s="23"/>
      <c r="H386" s="23"/>
      <c r="I386" s="23"/>
      <c r="J386" s="23"/>
      <c r="K386" s="44"/>
      <c r="L386" s="79"/>
      <c r="M386" s="24"/>
      <c r="N386" s="8"/>
      <c r="O386" s="8"/>
    </row>
    <row r="387" spans="1:15" ht="4.5" customHeight="1" x14ac:dyDescent="0.3">
      <c r="A387" s="6"/>
      <c r="B387" s="32"/>
      <c r="C387" s="78"/>
      <c r="D387" s="43"/>
      <c r="E387" s="23"/>
      <c r="F387" s="23"/>
      <c r="G387" s="23"/>
      <c r="H387" s="23"/>
      <c r="I387" s="23"/>
      <c r="J387" s="23"/>
      <c r="K387" s="44"/>
      <c r="L387" s="79"/>
      <c r="M387" s="24"/>
      <c r="N387" s="8"/>
      <c r="O387" s="8"/>
    </row>
    <row r="388" spans="1:15" ht="12.75" customHeight="1" x14ac:dyDescent="0.3">
      <c r="A388" s="6"/>
      <c r="B388" s="22"/>
      <c r="C388" s="84"/>
      <c r="D388" s="45"/>
      <c r="E388" s="53" t="s">
        <v>34</v>
      </c>
      <c r="F388" s="50"/>
      <c r="G388" s="50"/>
      <c r="H388" s="50"/>
      <c r="I388" s="50"/>
      <c r="J388" s="72" t="str">
        <f>IF(AND(ISNUMBER(J367),ISNUMBER(J382)),MAX('A2 - Calc'!$BR$4:$BR$63),"")</f>
        <v/>
      </c>
      <c r="K388" s="52" t="s">
        <v>1</v>
      </c>
      <c r="L388" s="85"/>
      <c r="M388" s="25"/>
    </row>
    <row r="389" spans="1:15" ht="4.5" customHeight="1" x14ac:dyDescent="0.3">
      <c r="A389" s="6"/>
      <c r="B389" s="32"/>
      <c r="C389" s="78"/>
      <c r="D389" s="43"/>
      <c r="E389" s="54"/>
      <c r="F389" s="51"/>
      <c r="G389" s="51"/>
      <c r="H389" s="51"/>
      <c r="I389" s="51"/>
      <c r="J389" s="67"/>
      <c r="K389" s="66"/>
      <c r="L389" s="79"/>
      <c r="M389" s="24"/>
      <c r="N389" s="8"/>
      <c r="O389" s="8"/>
    </row>
    <row r="390" spans="1:15" x14ac:dyDescent="0.3">
      <c r="A390" s="6"/>
      <c r="B390" s="22"/>
      <c r="C390" s="84"/>
      <c r="D390" s="45"/>
      <c r="E390" s="53" t="s">
        <v>35</v>
      </c>
      <c r="F390" s="50"/>
      <c r="G390" s="50"/>
      <c r="H390" s="50"/>
      <c r="I390" s="50"/>
      <c r="J390" s="72" t="str">
        <f>IF(ISNUMBER(J388),J388/J374*100,"")</f>
        <v/>
      </c>
      <c r="K390" s="52" t="s">
        <v>19</v>
      </c>
      <c r="L390" s="85"/>
      <c r="M390" s="25"/>
    </row>
    <row r="391" spans="1:15" ht="4.5" customHeight="1" x14ac:dyDescent="0.3">
      <c r="A391" s="6"/>
      <c r="B391" s="32"/>
      <c r="C391" s="78"/>
      <c r="D391" s="43"/>
      <c r="E391" s="54"/>
      <c r="F391" s="51"/>
      <c r="G391" s="51"/>
      <c r="H391" s="51"/>
      <c r="I391" s="51"/>
      <c r="J391" s="67"/>
      <c r="K391" s="66"/>
      <c r="L391" s="79"/>
      <c r="M391" s="24"/>
      <c r="N391" s="8"/>
      <c r="O391" s="8"/>
    </row>
    <row r="392" spans="1:15" x14ac:dyDescent="0.3">
      <c r="A392" s="6"/>
      <c r="B392" s="22"/>
      <c r="C392" s="84"/>
      <c r="D392" s="45"/>
      <c r="E392" s="53" t="s">
        <v>36</v>
      </c>
      <c r="F392" s="50"/>
      <c r="G392" s="50"/>
      <c r="H392" s="50"/>
      <c r="I392" s="50"/>
      <c r="J392" s="72" t="str">
        <f>IF(ISNUMBER(J388),J388/J382*1000/3600,"")</f>
        <v/>
      </c>
      <c r="K392" s="52" t="s">
        <v>3</v>
      </c>
      <c r="L392" s="85"/>
      <c r="M392" s="25"/>
    </row>
    <row r="393" spans="1:15" ht="9.9" customHeight="1" x14ac:dyDescent="0.3">
      <c r="A393" s="6"/>
      <c r="B393" s="22"/>
      <c r="C393" s="84"/>
      <c r="D393" s="61"/>
      <c r="E393" s="62"/>
      <c r="F393" s="62"/>
      <c r="G393" s="62"/>
      <c r="H393" s="62"/>
      <c r="I393" s="62"/>
      <c r="J393" s="65"/>
      <c r="K393" s="64"/>
      <c r="L393" s="85"/>
      <c r="M393" s="25"/>
    </row>
    <row r="394" spans="1:15" ht="9.9" customHeight="1" x14ac:dyDescent="0.3">
      <c r="A394" s="6"/>
      <c r="B394" s="22"/>
      <c r="C394" s="88"/>
      <c r="D394" s="89"/>
      <c r="E394" s="90"/>
      <c r="F394" s="90"/>
      <c r="G394" s="90"/>
      <c r="H394" s="90"/>
      <c r="I394" s="90"/>
      <c r="J394" s="91"/>
      <c r="K394" s="92"/>
      <c r="L394" s="93"/>
      <c r="M394" s="25"/>
    </row>
    <row r="395" spans="1:15" ht="4.5" customHeight="1" thickBot="1" x14ac:dyDescent="0.35">
      <c r="A395" s="6"/>
      <c r="B395" s="34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9"/>
      <c r="N395" s="8"/>
      <c r="O395" s="8"/>
    </row>
    <row r="396" spans="1:15" ht="4.5" customHeight="1" x14ac:dyDescent="0.3">
      <c r="A396" s="6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8"/>
      <c r="O396" s="8"/>
    </row>
    <row r="399" spans="1:15" x14ac:dyDescent="0.3">
      <c r="E399" s="73"/>
    </row>
  </sheetData>
  <sheetProtection algorithmName="SHA-512" hashValue="V5RO/uYtjQi47GvN7MrB8PcImoky2T8jO3vhMSQsN4kmhwaVZDBufzP01tYqmmLMzsZ1DBsjSbowoQJs9NkRMw==" saltValue="m0/ucj8nrd1vwni4yZMncA==" spinCount="100000" sheet="1" objects="1" scenarios="1"/>
  <mergeCells count="53">
    <mergeCell ref="D378:K378"/>
    <mergeCell ref="E298:J298"/>
    <mergeCell ref="C318:L318"/>
    <mergeCell ref="D283:K283"/>
    <mergeCell ref="D294:K294"/>
    <mergeCell ref="D300:K300"/>
    <mergeCell ref="E376:J376"/>
    <mergeCell ref="E337:J337"/>
    <mergeCell ref="C357:L357"/>
    <mergeCell ref="D322:K322"/>
    <mergeCell ref="D361:K361"/>
    <mergeCell ref="D333:K333"/>
    <mergeCell ref="D372:K372"/>
    <mergeCell ref="D339:K339"/>
    <mergeCell ref="E259:J259"/>
    <mergeCell ref="C279:L279"/>
    <mergeCell ref="E220:J220"/>
    <mergeCell ref="C240:L240"/>
    <mergeCell ref="D205:K205"/>
    <mergeCell ref="D244:K244"/>
    <mergeCell ref="D216:K216"/>
    <mergeCell ref="D255:K255"/>
    <mergeCell ref="D261:K261"/>
    <mergeCell ref="D2:K2"/>
    <mergeCell ref="C6:L6"/>
    <mergeCell ref="C3:L3"/>
    <mergeCell ref="C4:L4"/>
    <mergeCell ref="C84:L84"/>
    <mergeCell ref="E64:J64"/>
    <mergeCell ref="C45:L45"/>
    <mergeCell ref="E25:J25"/>
    <mergeCell ref="D10:K10"/>
    <mergeCell ref="D21:K21"/>
    <mergeCell ref="D27:K27"/>
    <mergeCell ref="D49:K49"/>
    <mergeCell ref="D60:K60"/>
    <mergeCell ref="D66:K66"/>
    <mergeCell ref="D183:K183"/>
    <mergeCell ref="D222:K222"/>
    <mergeCell ref="E103:J103"/>
    <mergeCell ref="C123:L123"/>
    <mergeCell ref="E181:J181"/>
    <mergeCell ref="C201:L201"/>
    <mergeCell ref="D166:K166"/>
    <mergeCell ref="D177:K177"/>
    <mergeCell ref="D88:K88"/>
    <mergeCell ref="D99:K99"/>
    <mergeCell ref="E142:J142"/>
    <mergeCell ref="C162:L162"/>
    <mergeCell ref="D127:K127"/>
    <mergeCell ref="D138:K138"/>
    <mergeCell ref="D105:K105"/>
    <mergeCell ref="D144:K144"/>
  </mergeCells>
  <conditionalFormatting sqref="C8:M8">
    <cfRule type="expression" dxfId="167" priority="472">
      <formula>#REF!=0</formula>
    </cfRule>
  </conditionalFormatting>
  <conditionalFormatting sqref="B19:M19">
    <cfRule type="expression" dxfId="166" priority="456">
      <formula>#REF!=0</formula>
    </cfRule>
  </conditionalFormatting>
  <conditionalFormatting sqref="A10 D10 L10:M10">
    <cfRule type="expression" dxfId="165" priority="454">
      <formula>#REF!=0</formula>
    </cfRule>
  </conditionalFormatting>
  <conditionalFormatting sqref="A27 L27:M27">
    <cfRule type="expression" dxfId="164" priority="449">
      <formula>#REF!=0</formula>
    </cfRule>
  </conditionalFormatting>
  <conditionalFormatting sqref="A25 K25:M25">
    <cfRule type="expression" dxfId="163" priority="437">
      <formula>#REF!=0</formula>
    </cfRule>
  </conditionalFormatting>
  <conditionalFormatting sqref="D27">
    <cfRule type="expression" dxfId="162" priority="406">
      <formula>#REF!=0</formula>
    </cfRule>
  </conditionalFormatting>
  <conditionalFormatting sqref="B34:M34">
    <cfRule type="expression" dxfId="161" priority="403">
      <formula>#REF!=0</formula>
    </cfRule>
  </conditionalFormatting>
  <conditionalFormatting sqref="D25">
    <cfRule type="expression" dxfId="160" priority="395">
      <formula>IF($E$25="Les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159" priority="402">
      <formula>IF($E$25="Les surfaces d'infiltration sont suffisantes face aux surfaces de ruissellement. Le projet optimise les surfaces d'infiltration!",1,0)</formula>
    </cfRule>
  </conditionalFormatting>
  <conditionalFormatting sqref="D25">
    <cfRule type="expression" dxfId="158" priority="401">
      <formula>IF($E$25="Les surfaces d'infiltration sont trop petites face aux surfaces de ruissellement. Il est recommandé d'augmenter les surfaces d'infiltration.",1,0)</formula>
    </cfRule>
  </conditionalFormatting>
  <conditionalFormatting sqref="E25:J25">
    <cfRule type="expression" dxfId="157" priority="397">
      <formula>IF($E$25="Les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156" priority="399">
      <formula>IF($E$25="Les surfaces d'infiltration sont suffisantes face aux surfaces de ruissellement. Le projet optimise les surfaces d'infiltration!",1,0)</formula>
    </cfRule>
    <cfRule type="expression" dxfId="155" priority="400">
      <formula>IF($E$25="Les surfaces d'infiltration sont trop petites face aux surfaces de ruissellement. Il est recommandé d'augmenter les surfaces d'infiltration.",1,0)</formula>
    </cfRule>
  </conditionalFormatting>
  <conditionalFormatting sqref="A21 D21 L21:M21">
    <cfRule type="expression" dxfId="154" priority="287">
      <formula>#REF!=0</formula>
    </cfRule>
  </conditionalFormatting>
  <conditionalFormatting sqref="C47:M47">
    <cfRule type="expression" dxfId="153" priority="285">
      <formula>#REF!=0</formula>
    </cfRule>
  </conditionalFormatting>
  <conditionalFormatting sqref="B58:M58">
    <cfRule type="expression" dxfId="152" priority="284">
      <formula>#REF!=0</formula>
    </cfRule>
  </conditionalFormatting>
  <conditionalFormatting sqref="A49 L49:M49">
    <cfRule type="expression" dxfId="151" priority="283">
      <formula>#REF!=0</formula>
    </cfRule>
  </conditionalFormatting>
  <conditionalFormatting sqref="A66 L66:M66">
    <cfRule type="expression" dxfId="150" priority="281">
      <formula>#REF!=0</formula>
    </cfRule>
  </conditionalFormatting>
  <conditionalFormatting sqref="A64 K64:M64">
    <cfRule type="expression" dxfId="149" priority="280">
      <formula>#REF!=0</formula>
    </cfRule>
  </conditionalFormatting>
  <conditionalFormatting sqref="B73:M73">
    <cfRule type="expression" dxfId="148" priority="278">
      <formula>#REF!=0</formula>
    </cfRule>
  </conditionalFormatting>
  <conditionalFormatting sqref="A60 L60:M60">
    <cfRule type="expression" dxfId="147" priority="257">
      <formula>#REF!=0</formula>
    </cfRule>
  </conditionalFormatting>
  <conditionalFormatting sqref="C86:M86">
    <cfRule type="expression" dxfId="146" priority="240">
      <formula>#REF!=0</formula>
    </cfRule>
  </conditionalFormatting>
  <conditionalFormatting sqref="B97:M97">
    <cfRule type="expression" dxfId="145" priority="239">
      <formula>#REF!=0</formula>
    </cfRule>
  </conditionalFormatting>
  <conditionalFormatting sqref="A88 L88:M88">
    <cfRule type="expression" dxfId="144" priority="238">
      <formula>#REF!=0</formula>
    </cfRule>
  </conditionalFormatting>
  <conditionalFormatting sqref="A105 L105:M105">
    <cfRule type="expression" dxfId="143" priority="236">
      <formula>#REF!=0</formula>
    </cfRule>
  </conditionalFormatting>
  <conditionalFormatting sqref="A103 K103:M103">
    <cfRule type="expression" dxfId="142" priority="235">
      <formula>#REF!=0</formula>
    </cfRule>
  </conditionalFormatting>
  <conditionalFormatting sqref="B112:M112">
    <cfRule type="expression" dxfId="141" priority="233">
      <formula>#REF!=0</formula>
    </cfRule>
  </conditionalFormatting>
  <conditionalFormatting sqref="A99 L99:M99">
    <cfRule type="expression" dxfId="140" priority="232">
      <formula>#REF!=0</formula>
    </cfRule>
  </conditionalFormatting>
  <conditionalFormatting sqref="C125:M125">
    <cfRule type="expression" dxfId="139" priority="225">
      <formula>#REF!=0</formula>
    </cfRule>
  </conditionalFormatting>
  <conditionalFormatting sqref="B136:M136">
    <cfRule type="expression" dxfId="138" priority="224">
      <formula>#REF!=0</formula>
    </cfRule>
  </conditionalFormatting>
  <conditionalFormatting sqref="A127 L127:M127">
    <cfRule type="expression" dxfId="137" priority="223">
      <formula>#REF!=0</formula>
    </cfRule>
  </conditionalFormatting>
  <conditionalFormatting sqref="A144 L144:M144">
    <cfRule type="expression" dxfId="136" priority="221">
      <formula>#REF!=0</formula>
    </cfRule>
  </conditionalFormatting>
  <conditionalFormatting sqref="A142 K142:M142">
    <cfRule type="expression" dxfId="135" priority="220">
      <formula>#REF!=0</formula>
    </cfRule>
  </conditionalFormatting>
  <conditionalFormatting sqref="B151:M151">
    <cfRule type="expression" dxfId="134" priority="218">
      <formula>#REF!=0</formula>
    </cfRule>
  </conditionalFormatting>
  <conditionalFormatting sqref="A138 L138:M138">
    <cfRule type="expression" dxfId="133" priority="217">
      <formula>#REF!=0</formula>
    </cfRule>
  </conditionalFormatting>
  <conditionalFormatting sqref="C164:M164">
    <cfRule type="expression" dxfId="132" priority="210">
      <formula>#REF!=0</formula>
    </cfRule>
  </conditionalFormatting>
  <conditionalFormatting sqref="B175:M175">
    <cfRule type="expression" dxfId="131" priority="209">
      <formula>#REF!=0</formula>
    </cfRule>
  </conditionalFormatting>
  <conditionalFormatting sqref="A166 L166:M166">
    <cfRule type="expression" dxfId="130" priority="208">
      <formula>#REF!=0</formula>
    </cfRule>
  </conditionalFormatting>
  <conditionalFormatting sqref="A183 L183:M183">
    <cfRule type="expression" dxfId="129" priority="206">
      <formula>#REF!=0</formula>
    </cfRule>
  </conditionalFormatting>
  <conditionalFormatting sqref="A181 K181:M181">
    <cfRule type="expression" dxfId="128" priority="205">
      <formula>#REF!=0</formula>
    </cfRule>
  </conditionalFormatting>
  <conditionalFormatting sqref="B190:M190">
    <cfRule type="expression" dxfId="127" priority="203">
      <formula>#REF!=0</formula>
    </cfRule>
  </conditionalFormatting>
  <conditionalFormatting sqref="A177 L177:M177">
    <cfRule type="expression" dxfId="126" priority="202">
      <formula>#REF!=0</formula>
    </cfRule>
  </conditionalFormatting>
  <conditionalFormatting sqref="C203:M203">
    <cfRule type="expression" dxfId="125" priority="195">
      <formula>#REF!=0</formula>
    </cfRule>
  </conditionalFormatting>
  <conditionalFormatting sqref="B214:M214">
    <cfRule type="expression" dxfId="124" priority="194">
      <formula>#REF!=0</formula>
    </cfRule>
  </conditionalFormatting>
  <conditionalFormatting sqref="A205 L205:M205">
    <cfRule type="expression" dxfId="123" priority="193">
      <formula>#REF!=0</formula>
    </cfRule>
  </conditionalFormatting>
  <conditionalFormatting sqref="A222 L222:M222">
    <cfRule type="expression" dxfId="122" priority="191">
      <formula>#REF!=0</formula>
    </cfRule>
  </conditionalFormatting>
  <conditionalFormatting sqref="A220 K220:M220">
    <cfRule type="expression" dxfId="121" priority="190">
      <formula>#REF!=0</formula>
    </cfRule>
  </conditionalFormatting>
  <conditionalFormatting sqref="B229:M229">
    <cfRule type="expression" dxfId="120" priority="188">
      <formula>#REF!=0</formula>
    </cfRule>
  </conditionalFormatting>
  <conditionalFormatting sqref="A216 L216:M216">
    <cfRule type="expression" dxfId="119" priority="181">
      <formula>#REF!=0</formula>
    </cfRule>
  </conditionalFormatting>
  <conditionalFormatting sqref="C242:M242">
    <cfRule type="expression" dxfId="118" priority="180">
      <formula>#REF!=0</formula>
    </cfRule>
  </conditionalFormatting>
  <conditionalFormatting sqref="B253:M253">
    <cfRule type="expression" dxfId="117" priority="179">
      <formula>#REF!=0</formula>
    </cfRule>
  </conditionalFormatting>
  <conditionalFormatting sqref="A244 L244:M244">
    <cfRule type="expression" dxfId="116" priority="178">
      <formula>#REF!=0</formula>
    </cfRule>
  </conditionalFormatting>
  <conditionalFormatting sqref="A261 L261:M261">
    <cfRule type="expression" dxfId="115" priority="176">
      <formula>#REF!=0</formula>
    </cfRule>
  </conditionalFormatting>
  <conditionalFormatting sqref="A259 K259:M259">
    <cfRule type="expression" dxfId="114" priority="175">
      <formula>#REF!=0</formula>
    </cfRule>
  </conditionalFormatting>
  <conditionalFormatting sqref="B268:M268">
    <cfRule type="expression" dxfId="113" priority="173">
      <formula>#REF!=0</formula>
    </cfRule>
  </conditionalFormatting>
  <conditionalFormatting sqref="A255 L255:M255">
    <cfRule type="expression" dxfId="112" priority="172">
      <formula>#REF!=0</formula>
    </cfRule>
  </conditionalFormatting>
  <conditionalFormatting sqref="C281:M281">
    <cfRule type="expression" dxfId="111" priority="165">
      <formula>#REF!=0</formula>
    </cfRule>
  </conditionalFormatting>
  <conditionalFormatting sqref="B292:M292">
    <cfRule type="expression" dxfId="110" priority="164">
      <formula>#REF!=0</formula>
    </cfRule>
  </conditionalFormatting>
  <conditionalFormatting sqref="A283 L283:M283">
    <cfRule type="expression" dxfId="109" priority="163">
      <formula>#REF!=0</formula>
    </cfRule>
  </conditionalFormatting>
  <conditionalFormatting sqref="A300 L300:M300">
    <cfRule type="expression" dxfId="108" priority="161">
      <formula>#REF!=0</formula>
    </cfRule>
  </conditionalFormatting>
  <conditionalFormatting sqref="A298 K298:M298">
    <cfRule type="expression" dxfId="107" priority="160">
      <formula>#REF!=0</formula>
    </cfRule>
  </conditionalFormatting>
  <conditionalFormatting sqref="B307:M307">
    <cfRule type="expression" dxfId="106" priority="158">
      <formula>#REF!=0</formula>
    </cfRule>
  </conditionalFormatting>
  <conditionalFormatting sqref="A294 L294:M294">
    <cfRule type="expression" dxfId="105" priority="157">
      <formula>#REF!=0</formula>
    </cfRule>
  </conditionalFormatting>
  <conditionalFormatting sqref="C320:M320">
    <cfRule type="expression" dxfId="104" priority="150">
      <formula>#REF!=0</formula>
    </cfRule>
  </conditionalFormatting>
  <conditionalFormatting sqref="B331:M331">
    <cfRule type="expression" dxfId="103" priority="149">
      <formula>#REF!=0</formula>
    </cfRule>
  </conditionalFormatting>
  <conditionalFormatting sqref="A322 L322:M322">
    <cfRule type="expression" dxfId="102" priority="148">
      <formula>#REF!=0</formula>
    </cfRule>
  </conditionalFormatting>
  <conditionalFormatting sqref="A339 L339:M339">
    <cfRule type="expression" dxfId="101" priority="146">
      <formula>#REF!=0</formula>
    </cfRule>
  </conditionalFormatting>
  <conditionalFormatting sqref="A337 K337:M337">
    <cfRule type="expression" dxfId="100" priority="145">
      <formula>#REF!=0</formula>
    </cfRule>
  </conditionalFormatting>
  <conditionalFormatting sqref="B346:M346">
    <cfRule type="expression" dxfId="99" priority="143">
      <formula>#REF!=0</formula>
    </cfRule>
  </conditionalFormatting>
  <conditionalFormatting sqref="A333 L333:M333">
    <cfRule type="expression" dxfId="98" priority="142">
      <formula>#REF!=0</formula>
    </cfRule>
  </conditionalFormatting>
  <conditionalFormatting sqref="C359:M359">
    <cfRule type="expression" dxfId="97" priority="135">
      <formula>#REF!=0</formula>
    </cfRule>
  </conditionalFormatting>
  <conditionalFormatting sqref="B370:M370">
    <cfRule type="expression" dxfId="96" priority="134">
      <formula>#REF!=0</formula>
    </cfRule>
  </conditionalFormatting>
  <conditionalFormatting sqref="A361 L361:M361">
    <cfRule type="expression" dxfId="95" priority="133">
      <formula>#REF!=0</formula>
    </cfRule>
  </conditionalFormatting>
  <conditionalFormatting sqref="A378 L378:M378">
    <cfRule type="expression" dxfId="94" priority="131">
      <formula>#REF!=0</formula>
    </cfRule>
  </conditionalFormatting>
  <conditionalFormatting sqref="A376 K376:M376">
    <cfRule type="expression" dxfId="93" priority="130">
      <formula>#REF!=0</formula>
    </cfRule>
  </conditionalFormatting>
  <conditionalFormatting sqref="B385:M385">
    <cfRule type="expression" dxfId="92" priority="128">
      <formula>#REF!=0</formula>
    </cfRule>
  </conditionalFormatting>
  <conditionalFormatting sqref="A372 L372:M372">
    <cfRule type="expression" dxfId="91" priority="127">
      <formula>#REF!=0</formula>
    </cfRule>
  </conditionalFormatting>
  <conditionalFormatting sqref="C6">
    <cfRule type="expression" dxfId="90" priority="120">
      <formula>#REF!=0</formula>
    </cfRule>
  </conditionalFormatting>
  <conditionalFormatting sqref="C84">
    <cfRule type="expression" dxfId="89" priority="117">
      <formula>#REF!=0</formula>
    </cfRule>
  </conditionalFormatting>
  <conditionalFormatting sqref="C123">
    <cfRule type="expression" dxfId="88" priority="116">
      <formula>#REF!=0</formula>
    </cfRule>
  </conditionalFormatting>
  <conditionalFormatting sqref="C162">
    <cfRule type="expression" dxfId="87" priority="115">
      <formula>#REF!=0</formula>
    </cfRule>
  </conditionalFormatting>
  <conditionalFormatting sqref="C201">
    <cfRule type="expression" dxfId="86" priority="114">
      <formula>#REF!=0</formula>
    </cfRule>
  </conditionalFormatting>
  <conditionalFormatting sqref="C240">
    <cfRule type="expression" dxfId="85" priority="113">
      <formula>#REF!=0</formula>
    </cfRule>
  </conditionalFormatting>
  <conditionalFormatting sqref="C279">
    <cfRule type="expression" dxfId="84" priority="112">
      <formula>#REF!=0</formula>
    </cfRule>
  </conditionalFormatting>
  <conditionalFormatting sqref="C318">
    <cfRule type="expression" dxfId="83" priority="111">
      <formula>#REF!=0</formula>
    </cfRule>
  </conditionalFormatting>
  <conditionalFormatting sqref="C357">
    <cfRule type="expression" dxfId="82" priority="110">
      <formula>#REF!=0</formula>
    </cfRule>
  </conditionalFormatting>
  <conditionalFormatting sqref="D49">
    <cfRule type="expression" dxfId="81" priority="109">
      <formula>#REF!=0</formula>
    </cfRule>
  </conditionalFormatting>
  <conditionalFormatting sqref="D88">
    <cfRule type="expression" dxfId="80" priority="108">
      <formula>#REF!=0</formula>
    </cfRule>
  </conditionalFormatting>
  <conditionalFormatting sqref="D127">
    <cfRule type="expression" dxfId="79" priority="107">
      <formula>#REF!=0</formula>
    </cfRule>
  </conditionalFormatting>
  <conditionalFormatting sqref="D166">
    <cfRule type="expression" dxfId="78" priority="106">
      <formula>#REF!=0</formula>
    </cfRule>
  </conditionalFormatting>
  <conditionalFormatting sqref="D205">
    <cfRule type="expression" dxfId="77" priority="105">
      <formula>#REF!=0</formula>
    </cfRule>
  </conditionalFormatting>
  <conditionalFormatting sqref="D244">
    <cfRule type="expression" dxfId="76" priority="104">
      <formula>#REF!=0</formula>
    </cfRule>
  </conditionalFormatting>
  <conditionalFormatting sqref="D283">
    <cfRule type="expression" dxfId="75" priority="103">
      <formula>#REF!=0</formula>
    </cfRule>
  </conditionalFormatting>
  <conditionalFormatting sqref="D322">
    <cfRule type="expression" dxfId="74" priority="102">
      <formula>#REF!=0</formula>
    </cfRule>
  </conditionalFormatting>
  <conditionalFormatting sqref="D361">
    <cfRule type="expression" dxfId="73" priority="101">
      <formula>#REF!=0</formula>
    </cfRule>
  </conditionalFormatting>
  <conditionalFormatting sqref="D60">
    <cfRule type="expression" dxfId="72" priority="100">
      <formula>#REF!=0</formula>
    </cfRule>
  </conditionalFormatting>
  <conditionalFormatting sqref="D99">
    <cfRule type="expression" dxfId="71" priority="99">
      <formula>#REF!=0</formula>
    </cfRule>
  </conditionalFormatting>
  <conditionalFormatting sqref="D138">
    <cfRule type="expression" dxfId="70" priority="98">
      <formula>#REF!=0</formula>
    </cfRule>
  </conditionalFormatting>
  <conditionalFormatting sqref="D177">
    <cfRule type="expression" dxfId="69" priority="97">
      <formula>#REF!=0</formula>
    </cfRule>
  </conditionalFormatting>
  <conditionalFormatting sqref="D216">
    <cfRule type="expression" dxfId="68" priority="96">
      <formula>#REF!=0</formula>
    </cfRule>
  </conditionalFormatting>
  <conditionalFormatting sqref="D255">
    <cfRule type="expression" dxfId="67" priority="95">
      <formula>#REF!=0</formula>
    </cfRule>
  </conditionalFormatting>
  <conditionalFormatting sqref="D294">
    <cfRule type="expression" dxfId="66" priority="94">
      <formula>#REF!=0</formula>
    </cfRule>
  </conditionalFormatting>
  <conditionalFormatting sqref="D333">
    <cfRule type="expression" dxfId="65" priority="93">
      <formula>#REF!=0</formula>
    </cfRule>
  </conditionalFormatting>
  <conditionalFormatting sqref="D372">
    <cfRule type="expression" dxfId="64" priority="92">
      <formula>#REF!=0</formula>
    </cfRule>
  </conditionalFormatting>
  <conditionalFormatting sqref="D66">
    <cfRule type="expression" dxfId="63" priority="91">
      <formula>#REF!=0</formula>
    </cfRule>
  </conditionalFormatting>
  <conditionalFormatting sqref="D105">
    <cfRule type="expression" dxfId="62" priority="90">
      <formula>#REF!=0</formula>
    </cfRule>
  </conditionalFormatting>
  <conditionalFormatting sqref="D144">
    <cfRule type="expression" dxfId="61" priority="89">
      <formula>#REF!=0</formula>
    </cfRule>
  </conditionalFormatting>
  <conditionalFormatting sqref="D183">
    <cfRule type="expression" dxfId="60" priority="88">
      <formula>#REF!=0</formula>
    </cfRule>
  </conditionalFormatting>
  <conditionalFormatting sqref="D222">
    <cfRule type="expression" dxfId="59" priority="87">
      <formula>#REF!=0</formula>
    </cfRule>
  </conditionalFormatting>
  <conditionalFormatting sqref="D261">
    <cfRule type="expression" dxfId="58" priority="86">
      <formula>#REF!=0</formula>
    </cfRule>
  </conditionalFormatting>
  <conditionalFormatting sqref="D300">
    <cfRule type="expression" dxfId="57" priority="85">
      <formula>#REF!=0</formula>
    </cfRule>
  </conditionalFormatting>
  <conditionalFormatting sqref="D339">
    <cfRule type="expression" dxfId="56" priority="84">
      <formula>#REF!=0</formula>
    </cfRule>
  </conditionalFormatting>
  <conditionalFormatting sqref="D378">
    <cfRule type="expression" dxfId="55" priority="83">
      <formula>#REF!=0</formula>
    </cfRule>
  </conditionalFormatting>
  <conditionalFormatting sqref="D64">
    <cfRule type="expression" dxfId="54" priority="53">
      <formula>IF($E$64="Les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53" priority="55">
      <formula>IF($E$64="Les surfaces d'infiltration sont suffisantes face aux surfaces de ruissellement. Le projet optimise les surfaces d'infiltration!",1,0)</formula>
    </cfRule>
  </conditionalFormatting>
  <conditionalFormatting sqref="D64">
    <cfRule type="expression" dxfId="52" priority="54">
      <formula>IF($E$64="Les surfaces d'infiltration sont trop petites face aux surfaces de ruissellement. Il est recommandé d'augmenter les surfaces d'infiltration.",1,0)</formula>
    </cfRule>
  </conditionalFormatting>
  <conditionalFormatting sqref="D103">
    <cfRule type="expression" dxfId="51" priority="50">
      <formula>IF($E$103="Les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50" priority="52">
      <formula>IF($E$103="Les surfaces d'infiltration sont suffisantes face aux surfaces de ruissellement. Le projet optimise les surfaces d'infiltration!",1,0)</formula>
    </cfRule>
  </conditionalFormatting>
  <conditionalFormatting sqref="D103">
    <cfRule type="expression" dxfId="49" priority="51">
      <formula>IF($E$103="Les surfaces d'infiltration sont trop petites face aux surfaces de ruissellement. Il est recommandé d'augmenter les surfaces d'infiltration.",1,0)</formula>
    </cfRule>
  </conditionalFormatting>
  <conditionalFormatting sqref="D142">
    <cfRule type="expression" dxfId="48" priority="47">
      <formula>IF($E$142="Les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47" priority="49">
      <formula>IF($E$142="Les surfaces d'infiltration sont suffisantes face aux surfaces de ruissellement. Le projet optimise les surfaces d'infiltration!",1,0)</formula>
    </cfRule>
  </conditionalFormatting>
  <conditionalFormatting sqref="D142">
    <cfRule type="expression" dxfId="46" priority="48">
      <formula>IF($E$142="Les surfaces d'infiltration sont trop petites face aux surfaces de ruissellement. Il est recommandé d'augmenter les surfaces d'infiltration.",1,0)</formula>
    </cfRule>
  </conditionalFormatting>
  <conditionalFormatting sqref="D181">
    <cfRule type="expression" dxfId="45" priority="44">
      <formula>IF($E$181="Les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44" priority="46">
      <formula>IF($E$181="Les surfaces d'infiltration sont suffisantes face aux surfaces de ruissellement. Le projet optimise les surfaces d'infiltration!",1,0)</formula>
    </cfRule>
  </conditionalFormatting>
  <conditionalFormatting sqref="D181">
    <cfRule type="expression" dxfId="43" priority="45">
      <formula>IF($E$181="Les surfaces d'infiltration sont trop petites face aux surfaces de ruissellement. Il est recommandé d'augmenter les surfaces d'infiltration.",1,0)</formula>
    </cfRule>
  </conditionalFormatting>
  <conditionalFormatting sqref="D220">
    <cfRule type="expression" dxfId="42" priority="41">
      <formula>IF($E$220="Les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41" priority="43">
      <formula>IF($E$220="Les surfaces d'infiltration sont suffisantes face aux surfaces de ruissellement. Le projet optimise les surfaces d'infiltration!",1,0)</formula>
    </cfRule>
  </conditionalFormatting>
  <conditionalFormatting sqref="D220">
    <cfRule type="expression" dxfId="40" priority="42">
      <formula>IF($E$220="Les surfaces d'infiltration sont trop petites face aux surfaces de ruissellement. Il est recommandé d'augmenter les surfaces d'infiltration.",1,0)</formula>
    </cfRule>
  </conditionalFormatting>
  <conditionalFormatting sqref="D259">
    <cfRule type="expression" dxfId="39" priority="38">
      <formula>IF($E$259="Les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38" priority="40">
      <formula>IF($E$259="Les surfaces d'infiltration sont suffisantes face aux surfaces de ruissellement. Le projet optimise les surfaces d'infiltration!",1,0)</formula>
    </cfRule>
  </conditionalFormatting>
  <conditionalFormatting sqref="D259">
    <cfRule type="expression" dxfId="37" priority="39">
      <formula>IF($E$259="Les surfaces d'infiltration sont trop petites face aux surfaces de ruissellement. Il est recommandé d'augmenter les surfaces d'infiltration.",1,0)</formula>
    </cfRule>
  </conditionalFormatting>
  <conditionalFormatting sqref="D298">
    <cfRule type="expression" dxfId="36" priority="35">
      <formula>IF($E$298="Les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35" priority="37">
      <formula>IF($E$298="Les surfaces d'infiltration sont suffisantes face aux surfaces de ruissellement. Le projet optimise les surfaces d'infiltration!",1,0)</formula>
    </cfRule>
  </conditionalFormatting>
  <conditionalFormatting sqref="D298">
    <cfRule type="expression" dxfId="34" priority="36">
      <formula>IF($E$298="Les surfaces d'infiltration sont trop petites face aux surfaces de ruissellement. Il est recommandé d'augmenter les surfaces d'infiltration.",1,0)</formula>
    </cfRule>
  </conditionalFormatting>
  <conditionalFormatting sqref="D337">
    <cfRule type="expression" dxfId="33" priority="32">
      <formula>IF($E$337="Les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32" priority="34">
      <formula>IF($E$337="Les surfaces d'infiltration sont suffisantes face aux surfaces de ruissellement. Le projet optimise les surfaces d'infiltration!",1,0)</formula>
    </cfRule>
  </conditionalFormatting>
  <conditionalFormatting sqref="D337">
    <cfRule type="expression" dxfId="31" priority="33">
      <formula>IF($E$337="Les surfaces d'infiltration sont trop petites face aux surfaces de ruissellement. Il est recommandé d'augmenter les surfaces d'infiltration.",1,0)</formula>
    </cfRule>
  </conditionalFormatting>
  <conditionalFormatting sqref="D376">
    <cfRule type="expression" dxfId="30" priority="29">
      <formula>IF($E$376="Les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29" priority="31">
      <formula>IF($E$376="Les surfaces d'infiltration sont suffisantes face aux surfaces de ruissellement. Le projet optimise les surfaces d'infiltration!",1,0)</formula>
    </cfRule>
  </conditionalFormatting>
  <conditionalFormatting sqref="D376">
    <cfRule type="expression" dxfId="28" priority="30">
      <formula>IF($E$376="Les surfaces d'infiltration sont trop petites face aux surfaces de ruissellement. Il est recommandé d'augmenter les surfaces d'infiltration.",1,0)</formula>
    </cfRule>
  </conditionalFormatting>
  <conditionalFormatting sqref="E64:J64">
    <cfRule type="expression" dxfId="27" priority="26">
      <formula>IF($E$64="Les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26" priority="27">
      <formula>IF($E$64="Les surfaces d'infiltration sont suffisantes face aux surfaces de ruissellement. Le projet optimise les surfaces d'infiltration!",1,0)</formula>
    </cfRule>
    <cfRule type="expression" dxfId="25" priority="28">
      <formula>IF($E$64="Les surfaces d'infiltration sont trop petites face aux surfaces de ruissellement. Il est recommandé d'augmenter les surfaces d'infiltration.",1,0)</formula>
    </cfRule>
  </conditionalFormatting>
  <conditionalFormatting sqref="E103:J103">
    <cfRule type="expression" dxfId="24" priority="23">
      <formula>IF($E$103="Les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23" priority="24">
      <formula>IF($E$103="Les surfaces d'infiltration sont suffisantes face aux surfaces de ruissellement. Le projet optimise les surfaces d'infiltration!",1,0)</formula>
    </cfRule>
    <cfRule type="expression" dxfId="22" priority="25">
      <formula>IF($E$103="Les surfaces d'infiltration sont trop petites face aux surfaces de ruissellement. Il est recommandé d'augmenter les surfaces d'infiltration.",1,0)</formula>
    </cfRule>
  </conditionalFormatting>
  <conditionalFormatting sqref="E142:J142">
    <cfRule type="expression" dxfId="21" priority="20">
      <formula>IF($E$142="Les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20" priority="21">
      <formula>IF($E$142="Les surfaces d'infiltration sont suffisantes face aux surfaces de ruissellement. Le projet optimise les surfaces d'infiltration!",1,0)</formula>
    </cfRule>
    <cfRule type="expression" dxfId="19" priority="22">
      <formula>IF($E$142="Les surfaces d'infiltration sont trop petites face aux surfaces de ruissellement. Il est recommandé d'augmenter les surfaces d'infiltration.",1,0)</formula>
    </cfRule>
  </conditionalFormatting>
  <conditionalFormatting sqref="E181:J181">
    <cfRule type="expression" dxfId="18" priority="17">
      <formula>IF($E$181="Les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17" priority="18">
      <formula>IF($E$181="Les surfaces d'infiltration sont suffisantes face aux surfaces de ruissellement. Le projet optimise les surfaces d'infiltration!",1,0)</formula>
    </cfRule>
    <cfRule type="expression" dxfId="16" priority="19">
      <formula>IF($E$181="Les surfaces d'infiltration sont trop petites face aux surfaces de ruissellement. Il est recommandé d'augmenter les surfaces d'infiltration.",1,0)</formula>
    </cfRule>
  </conditionalFormatting>
  <conditionalFormatting sqref="E220:J220">
    <cfRule type="expression" dxfId="15" priority="14">
      <formula>IF($E$220="Les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14" priority="15">
      <formula>IF($E$220="Les surfaces d'infiltration sont suffisantes face aux surfaces de ruissellement. Le projet optimise les surfaces d'infiltration!",1,0)</formula>
    </cfRule>
    <cfRule type="expression" dxfId="13" priority="16">
      <formula>IF($E$220="Les surfaces d'infiltration sont trop petites face aux surfaces de ruissellement. Il est recommandé d'augmenter les surfaces d'infiltration.",1,0)</formula>
    </cfRule>
  </conditionalFormatting>
  <conditionalFormatting sqref="E259:J259">
    <cfRule type="expression" dxfId="12" priority="11">
      <formula>IF($E$259="Les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11" priority="12">
      <formula>IF($E$259="Les surfaces d'infiltration sont suffisantes face aux surfaces de ruissellement. Le projet optimise les surfaces d'infiltration!",1,0)</formula>
    </cfRule>
    <cfRule type="expression" dxfId="10" priority="13">
      <formula>IF($E$259="Les surfaces d'infiltration sont trop petites face aux surfaces de ruissellement. Il est recommandé d'augmenter les surfaces d'infiltration.",1,0)</formula>
    </cfRule>
  </conditionalFormatting>
  <conditionalFormatting sqref="E298:J298">
    <cfRule type="expression" dxfId="9" priority="8">
      <formula>IF($E$298="Les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8" priority="9">
      <formula>IF($E$298="Les surfaces d'infiltration sont suffisantes face aux surfaces de ruissellement. Le projet optimise les surfaces d'infiltration!",1,0)</formula>
    </cfRule>
    <cfRule type="expression" dxfId="7" priority="10">
      <formula>IF($E$298="Les surfaces d'infiltration sont trop petites face aux surfaces de ruissellement. Il est recommandé d'augmenter les surfaces d'infiltration.",1,0)</formula>
    </cfRule>
  </conditionalFormatting>
  <conditionalFormatting sqref="E337:J337">
    <cfRule type="expression" dxfId="6" priority="5">
      <formula>IF($E$337="Les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5" priority="6">
      <formula>IF($E$337="Les surfaces d'infiltration sont suffisantes face aux surfaces de ruissellement. Le projet optimise les surfaces d'infiltration!",1,0)</formula>
    </cfRule>
    <cfRule type="expression" dxfId="4" priority="7">
      <formula>IF($E$337="Les surfaces d'infiltration sont trop petites face aux surfaces de ruissellement. Il est recommandé d'augmenter les surfaces d'infiltration.",1,0)</formula>
    </cfRule>
  </conditionalFormatting>
  <conditionalFormatting sqref="E376:J376">
    <cfRule type="expression" dxfId="3" priority="2">
      <formula>IF($E$376="Les  surfaces d'infiltration suffisent à peine à faire face aux surfaces de ruissellement. Augmenter les surfaces d'infiltration permettrait d'améliorer le projet. Cela réduirait les volumes à gérer et les temps de vidange des aménagements.",1,0)</formula>
    </cfRule>
    <cfRule type="expression" dxfId="2" priority="3">
      <formula>IF($E$376="Les surfaces d'infiltration sont suffisantes face aux surfaces de ruissellement. Le projet optimise les surfaces d'infiltration!",1,0)</formula>
    </cfRule>
    <cfRule type="expression" dxfId="1" priority="4">
      <formula>IF($E$376="Les surfaces d'infiltration sont trop petites face aux surfaces de ruissellement. Il est recommandé d'augmenter les surfaces d'infiltration.",1,0)</formula>
    </cfRule>
  </conditionalFormatting>
  <conditionalFormatting sqref="C45">
    <cfRule type="expression" dxfId="0" priority="1">
      <formula>#REF!=0</formula>
    </cfRule>
  </conditionalFormatting>
  <hyperlinks>
    <hyperlink ref="O6" r:id="rId1" location="gerer-les-eaux-de-pluie-sur-la-parcelle" xr:uid="{EA661DC8-D2C6-4A53-BB04-70310007BBBC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BR63"/>
  <sheetViews>
    <sheetView workbookViewId="0">
      <selection activeCell="BQ4" sqref="BQ4"/>
    </sheetView>
  </sheetViews>
  <sheetFormatPr baseColWidth="10" defaultColWidth="11.453125" defaultRowHeight="13" x14ac:dyDescent="0.3"/>
  <cols>
    <col min="1" max="1" width="11.453125" style="3"/>
    <col min="2" max="2" width="11.453125" style="5"/>
    <col min="3" max="7" width="11.453125" style="3"/>
    <col min="8" max="8" width="2.08984375" style="3" customWidth="1"/>
    <col min="9" max="14" width="11.453125" style="3"/>
    <col min="15" max="15" width="2.08984375" style="3" customWidth="1"/>
    <col min="16" max="21" width="11.453125" style="3"/>
    <col min="22" max="22" width="2.08984375" style="3" customWidth="1"/>
    <col min="23" max="28" width="11.453125" style="3"/>
    <col min="29" max="29" width="2.08984375" style="3" customWidth="1"/>
    <col min="30" max="35" width="11.453125" style="3"/>
    <col min="36" max="36" width="2.08984375" style="3" customWidth="1"/>
    <col min="37" max="42" width="11.453125" style="3"/>
    <col min="43" max="43" width="2.08984375" style="3" customWidth="1"/>
    <col min="44" max="49" width="11.453125" style="3"/>
    <col min="50" max="50" width="2.08984375" style="3" customWidth="1"/>
    <col min="51" max="56" width="11.453125" style="3"/>
    <col min="57" max="57" width="2.08984375" style="3" customWidth="1"/>
    <col min="58" max="63" width="11.453125" style="3"/>
    <col min="64" max="64" width="2.08984375" style="3" customWidth="1"/>
    <col min="65" max="16384" width="11.453125" style="3"/>
  </cols>
  <sheetData>
    <row r="1" spans="1:70" x14ac:dyDescent="0.3"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</row>
    <row r="2" spans="1:70" x14ac:dyDescent="0.3">
      <c r="B2" s="108" t="s">
        <v>12</v>
      </c>
      <c r="C2" s="108"/>
      <c r="D2" s="108"/>
      <c r="E2" s="108"/>
      <c r="F2" s="108"/>
      <c r="G2" s="108"/>
      <c r="I2" s="108" t="s">
        <v>13</v>
      </c>
      <c r="J2" s="108"/>
      <c r="K2" s="108"/>
      <c r="L2" s="108"/>
      <c r="M2" s="108"/>
      <c r="N2" s="108"/>
      <c r="P2" s="108" t="s">
        <v>23</v>
      </c>
      <c r="Q2" s="108"/>
      <c r="R2" s="108"/>
      <c r="S2" s="108"/>
      <c r="T2" s="108"/>
      <c r="U2" s="108"/>
      <c r="W2" s="108" t="s">
        <v>24</v>
      </c>
      <c r="X2" s="108"/>
      <c r="Y2" s="108"/>
      <c r="Z2" s="108"/>
      <c r="AA2" s="108"/>
      <c r="AB2" s="108"/>
      <c r="AD2" s="108" t="s">
        <v>25</v>
      </c>
      <c r="AE2" s="108"/>
      <c r="AF2" s="108"/>
      <c r="AG2" s="108"/>
      <c r="AH2" s="108"/>
      <c r="AI2" s="108"/>
      <c r="AK2" s="108" t="s">
        <v>26</v>
      </c>
      <c r="AL2" s="108"/>
      <c r="AM2" s="108"/>
      <c r="AN2" s="108"/>
      <c r="AO2" s="108"/>
      <c r="AP2" s="108"/>
      <c r="AR2" s="108" t="s">
        <v>27</v>
      </c>
      <c r="AS2" s="108"/>
      <c r="AT2" s="108"/>
      <c r="AU2" s="108"/>
      <c r="AV2" s="108"/>
      <c r="AW2" s="108"/>
      <c r="AY2" s="108" t="s">
        <v>28</v>
      </c>
      <c r="AZ2" s="108"/>
      <c r="BA2" s="108"/>
      <c r="BB2" s="108"/>
      <c r="BC2" s="108"/>
      <c r="BD2" s="108"/>
      <c r="BF2" s="108" t="s">
        <v>29</v>
      </c>
      <c r="BG2" s="108"/>
      <c r="BH2" s="108"/>
      <c r="BI2" s="108"/>
      <c r="BJ2" s="108"/>
      <c r="BK2" s="108"/>
      <c r="BM2" s="108" t="s">
        <v>30</v>
      </c>
      <c r="BN2" s="108"/>
      <c r="BO2" s="108"/>
      <c r="BP2" s="108"/>
      <c r="BQ2" s="108"/>
      <c r="BR2" s="108"/>
    </row>
    <row r="3" spans="1:70" ht="39" x14ac:dyDescent="0.3">
      <c r="A3" s="18"/>
      <c r="B3" s="10" t="s">
        <v>6</v>
      </c>
      <c r="C3" s="10" t="s">
        <v>7</v>
      </c>
      <c r="D3" s="11" t="s">
        <v>8</v>
      </c>
      <c r="E3" s="12" t="s">
        <v>9</v>
      </c>
      <c r="F3" s="11" t="s">
        <v>10</v>
      </c>
      <c r="G3" s="10" t="s">
        <v>11</v>
      </c>
      <c r="H3" s="2"/>
      <c r="I3" s="10" t="s">
        <v>6</v>
      </c>
      <c r="J3" s="10" t="s">
        <v>7</v>
      </c>
      <c r="K3" s="11" t="s">
        <v>8</v>
      </c>
      <c r="L3" s="12" t="s">
        <v>9</v>
      </c>
      <c r="M3" s="11" t="s">
        <v>10</v>
      </c>
      <c r="N3" s="10" t="s">
        <v>11</v>
      </c>
      <c r="O3" s="2"/>
      <c r="P3" s="10" t="s">
        <v>6</v>
      </c>
      <c r="Q3" s="10" t="s">
        <v>7</v>
      </c>
      <c r="R3" s="11" t="s">
        <v>8</v>
      </c>
      <c r="S3" s="12" t="s">
        <v>9</v>
      </c>
      <c r="T3" s="11" t="s">
        <v>10</v>
      </c>
      <c r="U3" s="10" t="s">
        <v>11</v>
      </c>
      <c r="V3" s="2"/>
      <c r="W3" s="10" t="s">
        <v>6</v>
      </c>
      <c r="X3" s="10" t="s">
        <v>7</v>
      </c>
      <c r="Y3" s="11" t="s">
        <v>8</v>
      </c>
      <c r="Z3" s="12" t="s">
        <v>9</v>
      </c>
      <c r="AA3" s="11" t="s">
        <v>10</v>
      </c>
      <c r="AB3" s="10" t="s">
        <v>11</v>
      </c>
      <c r="AC3" s="2"/>
      <c r="AD3" s="10" t="s">
        <v>6</v>
      </c>
      <c r="AE3" s="10" t="s">
        <v>7</v>
      </c>
      <c r="AF3" s="11" t="s">
        <v>8</v>
      </c>
      <c r="AG3" s="12" t="s">
        <v>9</v>
      </c>
      <c r="AH3" s="11" t="s">
        <v>10</v>
      </c>
      <c r="AI3" s="10" t="s">
        <v>11</v>
      </c>
      <c r="AJ3" s="2"/>
      <c r="AK3" s="10" t="s">
        <v>6</v>
      </c>
      <c r="AL3" s="10" t="s">
        <v>7</v>
      </c>
      <c r="AM3" s="11" t="s">
        <v>8</v>
      </c>
      <c r="AN3" s="12" t="s">
        <v>9</v>
      </c>
      <c r="AO3" s="11" t="s">
        <v>10</v>
      </c>
      <c r="AP3" s="10" t="s">
        <v>11</v>
      </c>
      <c r="AQ3" s="2"/>
      <c r="AR3" s="10" t="s">
        <v>6</v>
      </c>
      <c r="AS3" s="10" t="s">
        <v>7</v>
      </c>
      <c r="AT3" s="11" t="s">
        <v>8</v>
      </c>
      <c r="AU3" s="12" t="s">
        <v>9</v>
      </c>
      <c r="AV3" s="11" t="s">
        <v>10</v>
      </c>
      <c r="AW3" s="10" t="s">
        <v>11</v>
      </c>
      <c r="AX3" s="2"/>
      <c r="AY3" s="10" t="s">
        <v>6</v>
      </c>
      <c r="AZ3" s="10" t="s">
        <v>7</v>
      </c>
      <c r="BA3" s="11" t="s">
        <v>8</v>
      </c>
      <c r="BB3" s="12" t="s">
        <v>9</v>
      </c>
      <c r="BC3" s="11" t="s">
        <v>10</v>
      </c>
      <c r="BD3" s="10" t="s">
        <v>11</v>
      </c>
      <c r="BE3" s="2"/>
      <c r="BF3" s="10" t="s">
        <v>6</v>
      </c>
      <c r="BG3" s="10" t="s">
        <v>7</v>
      </c>
      <c r="BH3" s="11" t="s">
        <v>8</v>
      </c>
      <c r="BI3" s="12" t="s">
        <v>9</v>
      </c>
      <c r="BJ3" s="11" t="s">
        <v>10</v>
      </c>
      <c r="BK3" s="10" t="s">
        <v>11</v>
      </c>
      <c r="BL3" s="2"/>
      <c r="BM3" s="10" t="s">
        <v>6</v>
      </c>
      <c r="BN3" s="10" t="s">
        <v>7</v>
      </c>
      <c r="BO3" s="11" t="s">
        <v>8</v>
      </c>
      <c r="BP3" s="12" t="s">
        <v>9</v>
      </c>
      <c r="BQ3" s="11" t="s">
        <v>10</v>
      </c>
      <c r="BR3" s="10" t="s">
        <v>11</v>
      </c>
    </row>
    <row r="4" spans="1:70" x14ac:dyDescent="0.3">
      <c r="A4" s="18"/>
      <c r="B4" s="13">
        <v>10</v>
      </c>
      <c r="C4" s="17">
        <v>19.399999999999999</v>
      </c>
      <c r="D4" s="14">
        <f>C4/B4/60</f>
        <v>3.2333333333333332E-2</v>
      </c>
      <c r="E4" s="15">
        <f>'A2 - Gestion Parcelle'!$J$14*D4</f>
        <v>0</v>
      </c>
      <c r="F4" s="16" t="str">
        <f>'A2 - Gestion Parcelle'!$J$31</f>
        <v/>
      </c>
      <c r="G4" s="16" t="e">
        <f>IF(((E4-F4)*B4*60/1000)&gt;0,(E4-F4)*B4*60/1000,"&lt;0")</f>
        <v>#VALUE!</v>
      </c>
      <c r="I4" s="13">
        <v>10</v>
      </c>
      <c r="J4" s="17">
        <v>19.399999999999999</v>
      </c>
      <c r="K4" s="14">
        <f>J4/I4/60</f>
        <v>3.2333333333333332E-2</v>
      </c>
      <c r="L4" s="15">
        <f>'A2 - Gestion Parcelle'!$J$53*K4</f>
        <v>0</v>
      </c>
      <c r="M4" s="16" t="str">
        <f>'A2 - Gestion Parcelle'!$J$70</f>
        <v/>
      </c>
      <c r="N4" s="16" t="e">
        <f>IF(((L4-M4)*I4*60/1000)&gt;0,(L4-M4)*I4*60/1000,"&lt;0")</f>
        <v>#VALUE!</v>
      </c>
      <c r="P4" s="13">
        <v>10</v>
      </c>
      <c r="Q4" s="17">
        <v>19.399999999999999</v>
      </c>
      <c r="R4" s="14">
        <f>Q4/P4/60</f>
        <v>3.2333333333333332E-2</v>
      </c>
      <c r="S4" s="15">
        <f>'A2 - Gestion Parcelle'!$J$92*R4</f>
        <v>0</v>
      </c>
      <c r="T4" s="16" t="str">
        <f>'A2 - Gestion Parcelle'!$J$109</f>
        <v/>
      </c>
      <c r="U4" s="16" t="e">
        <f>IF(((S4-T4)*P4*60/1000)&gt;0,(S4-T4)*P4*60/1000,"&lt;0")</f>
        <v>#VALUE!</v>
      </c>
      <c r="W4" s="13">
        <v>10</v>
      </c>
      <c r="X4" s="17">
        <v>19.399999999999999</v>
      </c>
      <c r="Y4" s="14">
        <f>X4/W4/60</f>
        <v>3.2333333333333332E-2</v>
      </c>
      <c r="Z4" s="15">
        <f>'A2 - Gestion Parcelle'!$J$131*Y4</f>
        <v>0</v>
      </c>
      <c r="AA4" s="16" t="str">
        <f>'A2 - Gestion Parcelle'!$J$148</f>
        <v/>
      </c>
      <c r="AB4" s="16" t="e">
        <f>IF(((Z4-AA4)*W4*60/1000)&gt;0,(Z4-AA4)*W4*60/1000,"&lt;0")</f>
        <v>#VALUE!</v>
      </c>
      <c r="AD4" s="13">
        <v>10</v>
      </c>
      <c r="AE4" s="17">
        <v>19.399999999999999</v>
      </c>
      <c r="AF4" s="14">
        <f>AE4/AD4/60</f>
        <v>3.2333333333333332E-2</v>
      </c>
      <c r="AG4" s="15">
        <f>'A2 - Gestion Parcelle'!$J$170*AF4</f>
        <v>0</v>
      </c>
      <c r="AH4" s="16" t="str">
        <f>'A2 - Gestion Parcelle'!$J$187</f>
        <v/>
      </c>
      <c r="AI4" s="16" t="e">
        <f>IF(((AG4-AH4)*AD4*60/1000)&gt;0,(AG4-AH4)*AD4*60/1000,"&lt;0")</f>
        <v>#VALUE!</v>
      </c>
      <c r="AK4" s="13">
        <v>10</v>
      </c>
      <c r="AL4" s="17">
        <v>19.399999999999999</v>
      </c>
      <c r="AM4" s="14">
        <f>AL4/AK4/60</f>
        <v>3.2333333333333332E-2</v>
      </c>
      <c r="AN4" s="15">
        <f>'A2 - Gestion Parcelle'!$J$209*AM4</f>
        <v>0</v>
      </c>
      <c r="AO4" s="16" t="str">
        <f>'A2 - Gestion Parcelle'!$J$226</f>
        <v/>
      </c>
      <c r="AP4" s="16" t="e">
        <f>IF(((AN4-AO4)*AK4*60/1000)&gt;0,(AN4-AO4)*AK4*60/1000,"&lt;0")</f>
        <v>#VALUE!</v>
      </c>
      <c r="AR4" s="13">
        <v>10</v>
      </c>
      <c r="AS4" s="17">
        <v>19.399999999999999</v>
      </c>
      <c r="AT4" s="14">
        <f>AS4/AR4/60</f>
        <v>3.2333333333333332E-2</v>
      </c>
      <c r="AU4" s="15">
        <f>'A2 - Gestion Parcelle'!$J$248*AT4</f>
        <v>0</v>
      </c>
      <c r="AV4" s="16" t="str">
        <f>'A2 - Gestion Parcelle'!$J$265</f>
        <v/>
      </c>
      <c r="AW4" s="16" t="e">
        <f>IF(((AU4-AV4)*AR4*60/1000)&gt;0,(AU4-AV4)*AR4*60/1000,"&lt;0")</f>
        <v>#VALUE!</v>
      </c>
      <c r="AY4" s="13">
        <v>10</v>
      </c>
      <c r="AZ4" s="17">
        <v>19.399999999999999</v>
      </c>
      <c r="BA4" s="14">
        <f>AZ4/AY4/60</f>
        <v>3.2333333333333332E-2</v>
      </c>
      <c r="BB4" s="15">
        <f>'A2 - Gestion Parcelle'!$J$287*BA4</f>
        <v>0</v>
      </c>
      <c r="BC4" s="16" t="str">
        <f>'A2 - Gestion Parcelle'!$J$304</f>
        <v/>
      </c>
      <c r="BD4" s="16" t="e">
        <f>IF(((BB4-BC4)*AY4*60/1000)&gt;0,(BB4-BC4)*AY4*60/1000,"&lt;0")</f>
        <v>#VALUE!</v>
      </c>
      <c r="BF4" s="13">
        <v>10</v>
      </c>
      <c r="BG4" s="17">
        <v>19.399999999999999</v>
      </c>
      <c r="BH4" s="14">
        <f>BG4/BF4/60</f>
        <v>3.2333333333333332E-2</v>
      </c>
      <c r="BI4" s="15">
        <f>'A2 - Gestion Parcelle'!$J$326*BH4</f>
        <v>0</v>
      </c>
      <c r="BJ4" s="16" t="str">
        <f>'A2 - Gestion Parcelle'!$J$343</f>
        <v/>
      </c>
      <c r="BK4" s="16" t="e">
        <f>IF(((BI4-BJ4)*BF4*60/1000)&gt;0,(BI4-BJ4)*BF4*60/1000,"&lt;0")</f>
        <v>#VALUE!</v>
      </c>
      <c r="BM4" s="13">
        <v>10</v>
      </c>
      <c r="BN4" s="17">
        <v>19.399999999999999</v>
      </c>
      <c r="BO4" s="14">
        <f>BN4/BM4/60</f>
        <v>3.2333333333333332E-2</v>
      </c>
      <c r="BP4" s="15">
        <f>'A2 - Gestion Parcelle'!$J$365*BO4</f>
        <v>0</v>
      </c>
      <c r="BQ4" s="16" t="str">
        <f>'A2 - Gestion Parcelle'!$J$382</f>
        <v/>
      </c>
      <c r="BR4" s="16" t="e">
        <f>IF(((BP4-BQ4)*BM4*60/1000)&gt;0,(BP4-BQ4)*BM4*60/1000,"&lt;0")</f>
        <v>#VALUE!</v>
      </c>
    </row>
    <row r="5" spans="1:70" x14ac:dyDescent="0.3">
      <c r="A5" s="18"/>
      <c r="B5" s="13">
        <v>20</v>
      </c>
      <c r="C5" s="17">
        <v>26.5</v>
      </c>
      <c r="D5" s="14">
        <f t="shared" ref="D5:D63" si="0">C5/B5/60</f>
        <v>2.2083333333333333E-2</v>
      </c>
      <c r="E5" s="15">
        <f>'A2 - Gestion Parcelle'!$J$14*D5</f>
        <v>0</v>
      </c>
      <c r="F5" s="16" t="str">
        <f>'A2 - Gestion Parcelle'!$J$31</f>
        <v/>
      </c>
      <c r="G5" s="16" t="e">
        <f t="shared" ref="G5:G63" si="1">IF(((E5-F5)*B5*60/1000)&gt;0,(E5-F5)*B5*60/1000,"&lt;0")</f>
        <v>#VALUE!</v>
      </c>
      <c r="I5" s="13">
        <v>20</v>
      </c>
      <c r="J5" s="17">
        <v>26.5</v>
      </c>
      <c r="K5" s="14">
        <f t="shared" ref="K5:K63" si="2">J5/I5/60</f>
        <v>2.2083333333333333E-2</v>
      </c>
      <c r="L5" s="15">
        <f>'A2 - Gestion Parcelle'!$J$53*K5</f>
        <v>0</v>
      </c>
      <c r="M5" s="16" t="str">
        <f>'A2 - Gestion Parcelle'!$J$70</f>
        <v/>
      </c>
      <c r="N5" s="16" t="e">
        <f t="shared" ref="N5:N63" si="3">IF(((L5-M5)*I5*60/1000)&gt;0,(L5-M5)*I5*60/1000,"&lt;0")</f>
        <v>#VALUE!</v>
      </c>
      <c r="P5" s="13">
        <v>20</v>
      </c>
      <c r="Q5" s="17">
        <v>26.5</v>
      </c>
      <c r="R5" s="14">
        <f t="shared" ref="R5:R63" si="4">Q5/P5/60</f>
        <v>2.2083333333333333E-2</v>
      </c>
      <c r="S5" s="15">
        <f>'A2 - Gestion Parcelle'!$J$92*R5</f>
        <v>0</v>
      </c>
      <c r="T5" s="16" t="str">
        <f>'A2 - Gestion Parcelle'!$J$109</f>
        <v/>
      </c>
      <c r="U5" s="16" t="e">
        <f t="shared" ref="U5:U63" si="5">IF(((S5-T5)*P5*60/1000)&gt;0,(S5-T5)*P5*60/1000,"&lt;0")</f>
        <v>#VALUE!</v>
      </c>
      <c r="W5" s="13">
        <v>20</v>
      </c>
      <c r="X5" s="17">
        <v>26.5</v>
      </c>
      <c r="Y5" s="14">
        <f t="shared" ref="Y5:Y63" si="6">X5/W5/60</f>
        <v>2.2083333333333333E-2</v>
      </c>
      <c r="Z5" s="15">
        <f>'A2 - Gestion Parcelle'!$J$131*Y5</f>
        <v>0</v>
      </c>
      <c r="AA5" s="16" t="str">
        <f>'A2 - Gestion Parcelle'!$J$148</f>
        <v/>
      </c>
      <c r="AB5" s="16" t="e">
        <f t="shared" ref="AB5:AB63" si="7">IF(((Z5-AA5)*W5*60/1000)&gt;0,(Z5-AA5)*W5*60/1000,"&lt;0")</f>
        <v>#VALUE!</v>
      </c>
      <c r="AD5" s="13">
        <v>20</v>
      </c>
      <c r="AE5" s="17">
        <v>26.5</v>
      </c>
      <c r="AF5" s="14">
        <f t="shared" ref="AF5:AF63" si="8">AE5/AD5/60</f>
        <v>2.2083333333333333E-2</v>
      </c>
      <c r="AG5" s="15">
        <f>'A2 - Gestion Parcelle'!$J$170*AF5</f>
        <v>0</v>
      </c>
      <c r="AH5" s="16" t="str">
        <f>'A2 - Gestion Parcelle'!$J$187</f>
        <v/>
      </c>
      <c r="AI5" s="16" t="e">
        <f t="shared" ref="AI5:AI63" si="9">IF(((AG5-AH5)*AD5*60/1000)&gt;0,(AG5-AH5)*AD5*60/1000,"&lt;0")</f>
        <v>#VALUE!</v>
      </c>
      <c r="AK5" s="13">
        <v>20</v>
      </c>
      <c r="AL5" s="17">
        <v>26.5</v>
      </c>
      <c r="AM5" s="14">
        <f t="shared" ref="AM5:AM63" si="10">AL5/AK5/60</f>
        <v>2.2083333333333333E-2</v>
      </c>
      <c r="AN5" s="15">
        <f>'A2 - Gestion Parcelle'!$J$209*AM5</f>
        <v>0</v>
      </c>
      <c r="AO5" s="16" t="str">
        <f>'A2 - Gestion Parcelle'!$J$226</f>
        <v/>
      </c>
      <c r="AP5" s="16" t="e">
        <f t="shared" ref="AP5:AP63" si="11">IF(((AN5-AO5)*AK5*60/1000)&gt;0,(AN5-AO5)*AK5*60/1000,"&lt;0")</f>
        <v>#VALUE!</v>
      </c>
      <c r="AR5" s="13">
        <v>20</v>
      </c>
      <c r="AS5" s="17">
        <v>26.5</v>
      </c>
      <c r="AT5" s="14">
        <f t="shared" ref="AT5:AT63" si="12">AS5/AR5/60</f>
        <v>2.2083333333333333E-2</v>
      </c>
      <c r="AU5" s="15">
        <f>'A2 - Gestion Parcelle'!$J$248*AT5</f>
        <v>0</v>
      </c>
      <c r="AV5" s="16" t="str">
        <f>'A2 - Gestion Parcelle'!$J$265</f>
        <v/>
      </c>
      <c r="AW5" s="16" t="e">
        <f t="shared" ref="AW5:AW63" si="13">IF(((AU5-AV5)*AR5*60/1000)&gt;0,(AU5-AV5)*AR5*60/1000,"&lt;0")</f>
        <v>#VALUE!</v>
      </c>
      <c r="AY5" s="13">
        <v>20</v>
      </c>
      <c r="AZ5" s="17">
        <v>26.5</v>
      </c>
      <c r="BA5" s="14">
        <f t="shared" ref="BA5:BA63" si="14">AZ5/AY5/60</f>
        <v>2.2083333333333333E-2</v>
      </c>
      <c r="BB5" s="15">
        <f>'A2 - Gestion Parcelle'!$J$287*BA5</f>
        <v>0</v>
      </c>
      <c r="BC5" s="16" t="str">
        <f>'A2 - Gestion Parcelle'!$J$304</f>
        <v/>
      </c>
      <c r="BD5" s="16" t="e">
        <f t="shared" ref="BD5:BD63" si="15">IF(((BB5-BC5)*AY5*60/1000)&gt;0,(BB5-BC5)*AY5*60/1000,"&lt;0")</f>
        <v>#VALUE!</v>
      </c>
      <c r="BF5" s="13">
        <v>20</v>
      </c>
      <c r="BG5" s="17">
        <v>26.5</v>
      </c>
      <c r="BH5" s="14">
        <f t="shared" ref="BH5:BH63" si="16">BG5/BF5/60</f>
        <v>2.2083333333333333E-2</v>
      </c>
      <c r="BI5" s="15">
        <f>'A2 - Gestion Parcelle'!$J$326*BH5</f>
        <v>0</v>
      </c>
      <c r="BJ5" s="16" t="str">
        <f>'A2 - Gestion Parcelle'!$J$343</f>
        <v/>
      </c>
      <c r="BK5" s="16" t="e">
        <f t="shared" ref="BK5:BK63" si="17">IF(((BI5-BJ5)*BF5*60/1000)&gt;0,(BI5-BJ5)*BF5*60/1000,"&lt;0")</f>
        <v>#VALUE!</v>
      </c>
      <c r="BM5" s="13">
        <v>20</v>
      </c>
      <c r="BN5" s="17">
        <v>26.5</v>
      </c>
      <c r="BO5" s="14">
        <f t="shared" ref="BO5:BO63" si="18">BN5/BM5/60</f>
        <v>2.2083333333333333E-2</v>
      </c>
      <c r="BP5" s="15">
        <f>'A2 - Gestion Parcelle'!$J$365*BO5</f>
        <v>0</v>
      </c>
      <c r="BQ5" s="16" t="str">
        <f>'A2 - Gestion Parcelle'!$J$382</f>
        <v/>
      </c>
      <c r="BR5" s="16" t="e">
        <f t="shared" ref="BR5:BR63" si="19">IF(((BP5-BQ5)*BM5*60/1000)&gt;0,(BP5-BQ5)*BM5*60/1000,"&lt;0")</f>
        <v>#VALUE!</v>
      </c>
    </row>
    <row r="6" spans="1:70" x14ac:dyDescent="0.3">
      <c r="A6" s="18"/>
      <c r="B6" s="13">
        <v>30</v>
      </c>
      <c r="C6" s="17">
        <v>30.9</v>
      </c>
      <c r="D6" s="14">
        <f t="shared" si="0"/>
        <v>1.7166666666666667E-2</v>
      </c>
      <c r="E6" s="15">
        <f>'A2 - Gestion Parcelle'!$J$14*D6</f>
        <v>0</v>
      </c>
      <c r="F6" s="16" t="str">
        <f>'A2 - Gestion Parcelle'!$J$31</f>
        <v/>
      </c>
      <c r="G6" s="16" t="e">
        <f t="shared" si="1"/>
        <v>#VALUE!</v>
      </c>
      <c r="I6" s="13">
        <v>30</v>
      </c>
      <c r="J6" s="17">
        <v>30.9</v>
      </c>
      <c r="K6" s="14">
        <f t="shared" si="2"/>
        <v>1.7166666666666667E-2</v>
      </c>
      <c r="L6" s="15">
        <f>'A2 - Gestion Parcelle'!$J$53*K6</f>
        <v>0</v>
      </c>
      <c r="M6" s="16" t="str">
        <f>'A2 - Gestion Parcelle'!$J$70</f>
        <v/>
      </c>
      <c r="N6" s="16" t="e">
        <f t="shared" si="3"/>
        <v>#VALUE!</v>
      </c>
      <c r="P6" s="13">
        <v>30</v>
      </c>
      <c r="Q6" s="17">
        <v>30.9</v>
      </c>
      <c r="R6" s="14">
        <f t="shared" si="4"/>
        <v>1.7166666666666667E-2</v>
      </c>
      <c r="S6" s="15">
        <f>'A2 - Gestion Parcelle'!$J$92*R6</f>
        <v>0</v>
      </c>
      <c r="T6" s="16" t="str">
        <f>'A2 - Gestion Parcelle'!$J$109</f>
        <v/>
      </c>
      <c r="U6" s="16" t="e">
        <f t="shared" si="5"/>
        <v>#VALUE!</v>
      </c>
      <c r="W6" s="13">
        <v>30</v>
      </c>
      <c r="X6" s="17">
        <v>30.9</v>
      </c>
      <c r="Y6" s="14">
        <f t="shared" si="6"/>
        <v>1.7166666666666667E-2</v>
      </c>
      <c r="Z6" s="15">
        <f>'A2 - Gestion Parcelle'!$J$131*Y6</f>
        <v>0</v>
      </c>
      <c r="AA6" s="16" t="str">
        <f>'A2 - Gestion Parcelle'!$J$148</f>
        <v/>
      </c>
      <c r="AB6" s="16" t="e">
        <f t="shared" si="7"/>
        <v>#VALUE!</v>
      </c>
      <c r="AD6" s="13">
        <v>30</v>
      </c>
      <c r="AE6" s="17">
        <v>30.9</v>
      </c>
      <c r="AF6" s="14">
        <f t="shared" si="8"/>
        <v>1.7166666666666667E-2</v>
      </c>
      <c r="AG6" s="15">
        <f>'A2 - Gestion Parcelle'!$J$170*AF6</f>
        <v>0</v>
      </c>
      <c r="AH6" s="16" t="str">
        <f>'A2 - Gestion Parcelle'!$J$187</f>
        <v/>
      </c>
      <c r="AI6" s="16" t="e">
        <f t="shared" si="9"/>
        <v>#VALUE!</v>
      </c>
      <c r="AK6" s="13">
        <v>30</v>
      </c>
      <c r="AL6" s="17">
        <v>30.9</v>
      </c>
      <c r="AM6" s="14">
        <f t="shared" si="10"/>
        <v>1.7166666666666667E-2</v>
      </c>
      <c r="AN6" s="15">
        <f>'A2 - Gestion Parcelle'!$J$209*AM6</f>
        <v>0</v>
      </c>
      <c r="AO6" s="16" t="str">
        <f>'A2 - Gestion Parcelle'!$J$226</f>
        <v/>
      </c>
      <c r="AP6" s="16" t="e">
        <f t="shared" si="11"/>
        <v>#VALUE!</v>
      </c>
      <c r="AR6" s="13">
        <v>30</v>
      </c>
      <c r="AS6" s="17">
        <v>30.9</v>
      </c>
      <c r="AT6" s="14">
        <f t="shared" si="12"/>
        <v>1.7166666666666667E-2</v>
      </c>
      <c r="AU6" s="15">
        <f>'A2 - Gestion Parcelle'!$J$248*AT6</f>
        <v>0</v>
      </c>
      <c r="AV6" s="16" t="str">
        <f>'A2 - Gestion Parcelle'!$J$265</f>
        <v/>
      </c>
      <c r="AW6" s="16" t="e">
        <f t="shared" si="13"/>
        <v>#VALUE!</v>
      </c>
      <c r="AY6" s="13">
        <v>30</v>
      </c>
      <c r="AZ6" s="17">
        <v>30.9</v>
      </c>
      <c r="BA6" s="14">
        <f t="shared" si="14"/>
        <v>1.7166666666666667E-2</v>
      </c>
      <c r="BB6" s="15">
        <f>'A2 - Gestion Parcelle'!$J$287*BA6</f>
        <v>0</v>
      </c>
      <c r="BC6" s="16" t="str">
        <f>'A2 - Gestion Parcelle'!$J$304</f>
        <v/>
      </c>
      <c r="BD6" s="16" t="e">
        <f t="shared" si="15"/>
        <v>#VALUE!</v>
      </c>
      <c r="BF6" s="13">
        <v>30</v>
      </c>
      <c r="BG6" s="17">
        <v>30.9</v>
      </c>
      <c r="BH6" s="14">
        <f t="shared" si="16"/>
        <v>1.7166666666666667E-2</v>
      </c>
      <c r="BI6" s="15">
        <f>'A2 - Gestion Parcelle'!$J$326*BH6</f>
        <v>0</v>
      </c>
      <c r="BJ6" s="16" t="str">
        <f>'A2 - Gestion Parcelle'!$J$343</f>
        <v/>
      </c>
      <c r="BK6" s="16" t="e">
        <f t="shared" si="17"/>
        <v>#VALUE!</v>
      </c>
      <c r="BM6" s="13">
        <v>30</v>
      </c>
      <c r="BN6" s="17">
        <v>30.9</v>
      </c>
      <c r="BO6" s="14">
        <f t="shared" si="18"/>
        <v>1.7166666666666667E-2</v>
      </c>
      <c r="BP6" s="15">
        <f>'A2 - Gestion Parcelle'!$J$365*BO6</f>
        <v>0</v>
      </c>
      <c r="BQ6" s="16" t="str">
        <f>'A2 - Gestion Parcelle'!$J$382</f>
        <v/>
      </c>
      <c r="BR6" s="16" t="e">
        <f t="shared" si="19"/>
        <v>#VALUE!</v>
      </c>
    </row>
    <row r="7" spans="1:70" x14ac:dyDescent="0.3">
      <c r="A7" s="18"/>
      <c r="B7" s="13">
        <v>40</v>
      </c>
      <c r="C7" s="17">
        <v>34.200000000000003</v>
      </c>
      <c r="D7" s="14">
        <f t="shared" si="0"/>
        <v>1.4250000000000002E-2</v>
      </c>
      <c r="E7" s="15">
        <f>'A2 - Gestion Parcelle'!$J$14*D7</f>
        <v>0</v>
      </c>
      <c r="F7" s="16" t="str">
        <f>'A2 - Gestion Parcelle'!$J$31</f>
        <v/>
      </c>
      <c r="G7" s="16" t="e">
        <f t="shared" si="1"/>
        <v>#VALUE!</v>
      </c>
      <c r="I7" s="13">
        <v>40</v>
      </c>
      <c r="J7" s="17">
        <v>34.200000000000003</v>
      </c>
      <c r="K7" s="14">
        <f t="shared" si="2"/>
        <v>1.4250000000000002E-2</v>
      </c>
      <c r="L7" s="15">
        <f>'A2 - Gestion Parcelle'!$J$53*K7</f>
        <v>0</v>
      </c>
      <c r="M7" s="16" t="str">
        <f>'A2 - Gestion Parcelle'!$J$70</f>
        <v/>
      </c>
      <c r="N7" s="16" t="e">
        <f t="shared" si="3"/>
        <v>#VALUE!</v>
      </c>
      <c r="P7" s="13">
        <v>40</v>
      </c>
      <c r="Q7" s="17">
        <v>34.200000000000003</v>
      </c>
      <c r="R7" s="14">
        <f t="shared" si="4"/>
        <v>1.4250000000000002E-2</v>
      </c>
      <c r="S7" s="15">
        <f>'A2 - Gestion Parcelle'!$J$92*R7</f>
        <v>0</v>
      </c>
      <c r="T7" s="16" t="str">
        <f>'A2 - Gestion Parcelle'!$J$109</f>
        <v/>
      </c>
      <c r="U7" s="16" t="e">
        <f t="shared" si="5"/>
        <v>#VALUE!</v>
      </c>
      <c r="W7" s="13">
        <v>40</v>
      </c>
      <c r="X7" s="17">
        <v>34.200000000000003</v>
      </c>
      <c r="Y7" s="14">
        <f t="shared" si="6"/>
        <v>1.4250000000000002E-2</v>
      </c>
      <c r="Z7" s="15">
        <f>'A2 - Gestion Parcelle'!$J$131*Y7</f>
        <v>0</v>
      </c>
      <c r="AA7" s="16" t="str">
        <f>'A2 - Gestion Parcelle'!$J$148</f>
        <v/>
      </c>
      <c r="AB7" s="16" t="e">
        <f t="shared" si="7"/>
        <v>#VALUE!</v>
      </c>
      <c r="AD7" s="13">
        <v>40</v>
      </c>
      <c r="AE7" s="17">
        <v>34.200000000000003</v>
      </c>
      <c r="AF7" s="14">
        <f t="shared" si="8"/>
        <v>1.4250000000000002E-2</v>
      </c>
      <c r="AG7" s="15">
        <f>'A2 - Gestion Parcelle'!$J$170*AF7</f>
        <v>0</v>
      </c>
      <c r="AH7" s="16" t="str">
        <f>'A2 - Gestion Parcelle'!$J$187</f>
        <v/>
      </c>
      <c r="AI7" s="16" t="e">
        <f t="shared" si="9"/>
        <v>#VALUE!</v>
      </c>
      <c r="AK7" s="13">
        <v>40</v>
      </c>
      <c r="AL7" s="17">
        <v>34.200000000000003</v>
      </c>
      <c r="AM7" s="14">
        <f t="shared" si="10"/>
        <v>1.4250000000000002E-2</v>
      </c>
      <c r="AN7" s="15">
        <f>'A2 - Gestion Parcelle'!$J$209*AM7</f>
        <v>0</v>
      </c>
      <c r="AO7" s="16" t="str">
        <f>'A2 - Gestion Parcelle'!$J$226</f>
        <v/>
      </c>
      <c r="AP7" s="16" t="e">
        <f t="shared" si="11"/>
        <v>#VALUE!</v>
      </c>
      <c r="AR7" s="13">
        <v>40</v>
      </c>
      <c r="AS7" s="17">
        <v>34.200000000000003</v>
      </c>
      <c r="AT7" s="14">
        <f t="shared" si="12"/>
        <v>1.4250000000000002E-2</v>
      </c>
      <c r="AU7" s="15">
        <f>'A2 - Gestion Parcelle'!$J$248*AT7</f>
        <v>0</v>
      </c>
      <c r="AV7" s="16" t="str">
        <f>'A2 - Gestion Parcelle'!$J$265</f>
        <v/>
      </c>
      <c r="AW7" s="16" t="e">
        <f t="shared" si="13"/>
        <v>#VALUE!</v>
      </c>
      <c r="AY7" s="13">
        <v>40</v>
      </c>
      <c r="AZ7" s="17">
        <v>34.200000000000003</v>
      </c>
      <c r="BA7" s="14">
        <f t="shared" si="14"/>
        <v>1.4250000000000002E-2</v>
      </c>
      <c r="BB7" s="15">
        <f>'A2 - Gestion Parcelle'!$J$287*BA7</f>
        <v>0</v>
      </c>
      <c r="BC7" s="16" t="str">
        <f>'A2 - Gestion Parcelle'!$J$304</f>
        <v/>
      </c>
      <c r="BD7" s="16" t="e">
        <f t="shared" si="15"/>
        <v>#VALUE!</v>
      </c>
      <c r="BF7" s="13">
        <v>40</v>
      </c>
      <c r="BG7" s="17">
        <v>34.200000000000003</v>
      </c>
      <c r="BH7" s="14">
        <f t="shared" si="16"/>
        <v>1.4250000000000002E-2</v>
      </c>
      <c r="BI7" s="15">
        <f>'A2 - Gestion Parcelle'!$J$326*BH7</f>
        <v>0</v>
      </c>
      <c r="BJ7" s="16" t="str">
        <f>'A2 - Gestion Parcelle'!$J$343</f>
        <v/>
      </c>
      <c r="BK7" s="16" t="e">
        <f t="shared" si="17"/>
        <v>#VALUE!</v>
      </c>
      <c r="BM7" s="13">
        <v>40</v>
      </c>
      <c r="BN7" s="17">
        <v>34.200000000000003</v>
      </c>
      <c r="BO7" s="14">
        <f t="shared" si="18"/>
        <v>1.4250000000000002E-2</v>
      </c>
      <c r="BP7" s="15">
        <f>'A2 - Gestion Parcelle'!$J$365*BO7</f>
        <v>0</v>
      </c>
      <c r="BQ7" s="16" t="str">
        <f>'A2 - Gestion Parcelle'!$J$382</f>
        <v/>
      </c>
      <c r="BR7" s="16" t="e">
        <f t="shared" si="19"/>
        <v>#VALUE!</v>
      </c>
    </row>
    <row r="8" spans="1:70" x14ac:dyDescent="0.3">
      <c r="A8" s="18"/>
      <c r="B8" s="13">
        <v>50</v>
      </c>
      <c r="C8" s="17">
        <v>36.799999999999997</v>
      </c>
      <c r="D8" s="14">
        <f t="shared" si="0"/>
        <v>1.2266666666666667E-2</v>
      </c>
      <c r="E8" s="15">
        <f>'A2 - Gestion Parcelle'!$J$14*D8</f>
        <v>0</v>
      </c>
      <c r="F8" s="16" t="str">
        <f>'A2 - Gestion Parcelle'!$J$31</f>
        <v/>
      </c>
      <c r="G8" s="16" t="e">
        <f t="shared" si="1"/>
        <v>#VALUE!</v>
      </c>
      <c r="I8" s="13">
        <v>50</v>
      </c>
      <c r="J8" s="17">
        <v>36.799999999999997</v>
      </c>
      <c r="K8" s="14">
        <f t="shared" si="2"/>
        <v>1.2266666666666667E-2</v>
      </c>
      <c r="L8" s="15">
        <f>'A2 - Gestion Parcelle'!$J$53*K8</f>
        <v>0</v>
      </c>
      <c r="M8" s="16" t="str">
        <f>'A2 - Gestion Parcelle'!$J$70</f>
        <v/>
      </c>
      <c r="N8" s="16" t="e">
        <f t="shared" si="3"/>
        <v>#VALUE!</v>
      </c>
      <c r="P8" s="13">
        <v>50</v>
      </c>
      <c r="Q8" s="17">
        <v>36.799999999999997</v>
      </c>
      <c r="R8" s="14">
        <f t="shared" si="4"/>
        <v>1.2266666666666667E-2</v>
      </c>
      <c r="S8" s="15">
        <f>'A2 - Gestion Parcelle'!$J$92*R8</f>
        <v>0</v>
      </c>
      <c r="T8" s="16" t="str">
        <f>'A2 - Gestion Parcelle'!$J$109</f>
        <v/>
      </c>
      <c r="U8" s="16" t="e">
        <f t="shared" si="5"/>
        <v>#VALUE!</v>
      </c>
      <c r="W8" s="13">
        <v>50</v>
      </c>
      <c r="X8" s="17">
        <v>36.799999999999997</v>
      </c>
      <c r="Y8" s="14">
        <f t="shared" si="6"/>
        <v>1.2266666666666667E-2</v>
      </c>
      <c r="Z8" s="15">
        <f>'A2 - Gestion Parcelle'!$J$131*Y8</f>
        <v>0</v>
      </c>
      <c r="AA8" s="16" t="str">
        <f>'A2 - Gestion Parcelle'!$J$148</f>
        <v/>
      </c>
      <c r="AB8" s="16" t="e">
        <f t="shared" si="7"/>
        <v>#VALUE!</v>
      </c>
      <c r="AD8" s="13">
        <v>50</v>
      </c>
      <c r="AE8" s="17">
        <v>36.799999999999997</v>
      </c>
      <c r="AF8" s="14">
        <f t="shared" si="8"/>
        <v>1.2266666666666667E-2</v>
      </c>
      <c r="AG8" s="15">
        <f>'A2 - Gestion Parcelle'!$J$170*AF8</f>
        <v>0</v>
      </c>
      <c r="AH8" s="16" t="str">
        <f>'A2 - Gestion Parcelle'!$J$187</f>
        <v/>
      </c>
      <c r="AI8" s="16" t="e">
        <f t="shared" si="9"/>
        <v>#VALUE!</v>
      </c>
      <c r="AK8" s="13">
        <v>50</v>
      </c>
      <c r="AL8" s="17">
        <v>36.799999999999997</v>
      </c>
      <c r="AM8" s="14">
        <f t="shared" si="10"/>
        <v>1.2266666666666667E-2</v>
      </c>
      <c r="AN8" s="15">
        <f>'A2 - Gestion Parcelle'!$J$209*AM8</f>
        <v>0</v>
      </c>
      <c r="AO8" s="16" t="str">
        <f>'A2 - Gestion Parcelle'!$J$226</f>
        <v/>
      </c>
      <c r="AP8" s="16" t="e">
        <f t="shared" si="11"/>
        <v>#VALUE!</v>
      </c>
      <c r="AR8" s="13">
        <v>50</v>
      </c>
      <c r="AS8" s="17">
        <v>36.799999999999997</v>
      </c>
      <c r="AT8" s="14">
        <f t="shared" si="12"/>
        <v>1.2266666666666667E-2</v>
      </c>
      <c r="AU8" s="15">
        <f>'A2 - Gestion Parcelle'!$J$248*AT8</f>
        <v>0</v>
      </c>
      <c r="AV8" s="16" t="str">
        <f>'A2 - Gestion Parcelle'!$J$265</f>
        <v/>
      </c>
      <c r="AW8" s="16" t="e">
        <f t="shared" si="13"/>
        <v>#VALUE!</v>
      </c>
      <c r="AY8" s="13">
        <v>50</v>
      </c>
      <c r="AZ8" s="17">
        <v>36.799999999999997</v>
      </c>
      <c r="BA8" s="14">
        <f t="shared" si="14"/>
        <v>1.2266666666666667E-2</v>
      </c>
      <c r="BB8" s="15">
        <f>'A2 - Gestion Parcelle'!$J$287*BA8</f>
        <v>0</v>
      </c>
      <c r="BC8" s="16" t="str">
        <f>'A2 - Gestion Parcelle'!$J$304</f>
        <v/>
      </c>
      <c r="BD8" s="16" t="e">
        <f t="shared" si="15"/>
        <v>#VALUE!</v>
      </c>
      <c r="BF8" s="13">
        <v>50</v>
      </c>
      <c r="BG8" s="17">
        <v>36.799999999999997</v>
      </c>
      <c r="BH8" s="14">
        <f t="shared" si="16"/>
        <v>1.2266666666666667E-2</v>
      </c>
      <c r="BI8" s="15">
        <f>'A2 - Gestion Parcelle'!$J$326*BH8</f>
        <v>0</v>
      </c>
      <c r="BJ8" s="16" t="str">
        <f>'A2 - Gestion Parcelle'!$J$343</f>
        <v/>
      </c>
      <c r="BK8" s="16" t="e">
        <f t="shared" si="17"/>
        <v>#VALUE!</v>
      </c>
      <c r="BM8" s="13">
        <v>50</v>
      </c>
      <c r="BN8" s="17">
        <v>36.799999999999997</v>
      </c>
      <c r="BO8" s="14">
        <f t="shared" si="18"/>
        <v>1.2266666666666667E-2</v>
      </c>
      <c r="BP8" s="15">
        <f>'A2 - Gestion Parcelle'!$J$365*BO8</f>
        <v>0</v>
      </c>
      <c r="BQ8" s="16" t="str">
        <f>'A2 - Gestion Parcelle'!$J$382</f>
        <v/>
      </c>
      <c r="BR8" s="16" t="e">
        <f t="shared" si="19"/>
        <v>#VALUE!</v>
      </c>
    </row>
    <row r="9" spans="1:70" x14ac:dyDescent="0.3">
      <c r="A9" s="18"/>
      <c r="B9" s="13">
        <v>60</v>
      </c>
      <c r="C9" s="17">
        <v>39</v>
      </c>
      <c r="D9" s="14">
        <f t="shared" si="0"/>
        <v>1.0833333333333334E-2</v>
      </c>
      <c r="E9" s="15">
        <f>'A2 - Gestion Parcelle'!$J$14*D9</f>
        <v>0</v>
      </c>
      <c r="F9" s="16" t="str">
        <f>'A2 - Gestion Parcelle'!$J$31</f>
        <v/>
      </c>
      <c r="G9" s="16" t="e">
        <f t="shared" si="1"/>
        <v>#VALUE!</v>
      </c>
      <c r="I9" s="13">
        <v>60</v>
      </c>
      <c r="J9" s="17">
        <v>39</v>
      </c>
      <c r="K9" s="14">
        <f t="shared" si="2"/>
        <v>1.0833333333333334E-2</v>
      </c>
      <c r="L9" s="15">
        <f>'A2 - Gestion Parcelle'!$J$53*K9</f>
        <v>0</v>
      </c>
      <c r="M9" s="16" t="str">
        <f>'A2 - Gestion Parcelle'!$J$70</f>
        <v/>
      </c>
      <c r="N9" s="16" t="e">
        <f t="shared" si="3"/>
        <v>#VALUE!</v>
      </c>
      <c r="P9" s="13">
        <v>60</v>
      </c>
      <c r="Q9" s="17">
        <v>39</v>
      </c>
      <c r="R9" s="14">
        <f t="shared" si="4"/>
        <v>1.0833333333333334E-2</v>
      </c>
      <c r="S9" s="15">
        <f>'A2 - Gestion Parcelle'!$J$92*R9</f>
        <v>0</v>
      </c>
      <c r="T9" s="16" t="str">
        <f>'A2 - Gestion Parcelle'!$J$109</f>
        <v/>
      </c>
      <c r="U9" s="16" t="e">
        <f t="shared" si="5"/>
        <v>#VALUE!</v>
      </c>
      <c r="W9" s="13">
        <v>60</v>
      </c>
      <c r="X9" s="17">
        <v>39</v>
      </c>
      <c r="Y9" s="14">
        <f t="shared" si="6"/>
        <v>1.0833333333333334E-2</v>
      </c>
      <c r="Z9" s="15">
        <f>'A2 - Gestion Parcelle'!$J$131*Y9</f>
        <v>0</v>
      </c>
      <c r="AA9" s="16" t="str">
        <f>'A2 - Gestion Parcelle'!$J$148</f>
        <v/>
      </c>
      <c r="AB9" s="16" t="e">
        <f t="shared" si="7"/>
        <v>#VALUE!</v>
      </c>
      <c r="AD9" s="13">
        <v>60</v>
      </c>
      <c r="AE9" s="17">
        <v>39</v>
      </c>
      <c r="AF9" s="14">
        <f t="shared" si="8"/>
        <v>1.0833333333333334E-2</v>
      </c>
      <c r="AG9" s="15">
        <f>'A2 - Gestion Parcelle'!$J$170*AF9</f>
        <v>0</v>
      </c>
      <c r="AH9" s="16" t="str">
        <f>'A2 - Gestion Parcelle'!$J$187</f>
        <v/>
      </c>
      <c r="AI9" s="16" t="e">
        <f t="shared" si="9"/>
        <v>#VALUE!</v>
      </c>
      <c r="AK9" s="13">
        <v>60</v>
      </c>
      <c r="AL9" s="17">
        <v>39</v>
      </c>
      <c r="AM9" s="14">
        <f t="shared" si="10"/>
        <v>1.0833333333333334E-2</v>
      </c>
      <c r="AN9" s="15">
        <f>'A2 - Gestion Parcelle'!$J$209*AM9</f>
        <v>0</v>
      </c>
      <c r="AO9" s="16" t="str">
        <f>'A2 - Gestion Parcelle'!$J$226</f>
        <v/>
      </c>
      <c r="AP9" s="16" t="e">
        <f t="shared" si="11"/>
        <v>#VALUE!</v>
      </c>
      <c r="AR9" s="13">
        <v>60</v>
      </c>
      <c r="AS9" s="17">
        <v>39</v>
      </c>
      <c r="AT9" s="14">
        <f t="shared" si="12"/>
        <v>1.0833333333333334E-2</v>
      </c>
      <c r="AU9" s="15">
        <f>'A2 - Gestion Parcelle'!$J$248*AT9</f>
        <v>0</v>
      </c>
      <c r="AV9" s="16" t="str">
        <f>'A2 - Gestion Parcelle'!$J$265</f>
        <v/>
      </c>
      <c r="AW9" s="16" t="e">
        <f t="shared" si="13"/>
        <v>#VALUE!</v>
      </c>
      <c r="AY9" s="13">
        <v>60</v>
      </c>
      <c r="AZ9" s="17">
        <v>39</v>
      </c>
      <c r="BA9" s="14">
        <f t="shared" si="14"/>
        <v>1.0833333333333334E-2</v>
      </c>
      <c r="BB9" s="15">
        <f>'A2 - Gestion Parcelle'!$J$287*BA9</f>
        <v>0</v>
      </c>
      <c r="BC9" s="16" t="str">
        <f>'A2 - Gestion Parcelle'!$J$304</f>
        <v/>
      </c>
      <c r="BD9" s="16" t="e">
        <f t="shared" si="15"/>
        <v>#VALUE!</v>
      </c>
      <c r="BF9" s="13">
        <v>60</v>
      </c>
      <c r="BG9" s="17">
        <v>39</v>
      </c>
      <c r="BH9" s="14">
        <f t="shared" si="16"/>
        <v>1.0833333333333334E-2</v>
      </c>
      <c r="BI9" s="15">
        <f>'A2 - Gestion Parcelle'!$J$326*BH9</f>
        <v>0</v>
      </c>
      <c r="BJ9" s="16" t="str">
        <f>'A2 - Gestion Parcelle'!$J$343</f>
        <v/>
      </c>
      <c r="BK9" s="16" t="e">
        <f t="shared" si="17"/>
        <v>#VALUE!</v>
      </c>
      <c r="BM9" s="13">
        <v>60</v>
      </c>
      <c r="BN9" s="17">
        <v>39</v>
      </c>
      <c r="BO9" s="14">
        <f t="shared" si="18"/>
        <v>1.0833333333333334E-2</v>
      </c>
      <c r="BP9" s="15">
        <f>'A2 - Gestion Parcelle'!$J$365*BO9</f>
        <v>0</v>
      </c>
      <c r="BQ9" s="16" t="str">
        <f>'A2 - Gestion Parcelle'!$J$382</f>
        <v/>
      </c>
      <c r="BR9" s="16" t="e">
        <f t="shared" si="19"/>
        <v>#VALUE!</v>
      </c>
    </row>
    <row r="10" spans="1:70" x14ac:dyDescent="0.3">
      <c r="A10" s="18"/>
      <c r="B10" s="13">
        <v>70</v>
      </c>
      <c r="C10" s="17">
        <v>40.9</v>
      </c>
      <c r="D10" s="14">
        <f t="shared" si="0"/>
        <v>9.7380952380952384E-3</v>
      </c>
      <c r="E10" s="15">
        <f>'A2 - Gestion Parcelle'!$J$14*D10</f>
        <v>0</v>
      </c>
      <c r="F10" s="16" t="str">
        <f>'A2 - Gestion Parcelle'!$J$31</f>
        <v/>
      </c>
      <c r="G10" s="16" t="e">
        <f t="shared" si="1"/>
        <v>#VALUE!</v>
      </c>
      <c r="I10" s="13">
        <v>70</v>
      </c>
      <c r="J10" s="17">
        <v>40.9</v>
      </c>
      <c r="K10" s="14">
        <f t="shared" si="2"/>
        <v>9.7380952380952384E-3</v>
      </c>
      <c r="L10" s="15">
        <f>'A2 - Gestion Parcelle'!$J$53*K10</f>
        <v>0</v>
      </c>
      <c r="M10" s="16" t="str">
        <f>'A2 - Gestion Parcelle'!$J$70</f>
        <v/>
      </c>
      <c r="N10" s="16" t="e">
        <f t="shared" si="3"/>
        <v>#VALUE!</v>
      </c>
      <c r="P10" s="13">
        <v>70</v>
      </c>
      <c r="Q10" s="17">
        <v>40.9</v>
      </c>
      <c r="R10" s="14">
        <f t="shared" si="4"/>
        <v>9.7380952380952384E-3</v>
      </c>
      <c r="S10" s="15">
        <f>'A2 - Gestion Parcelle'!$J$92*R10</f>
        <v>0</v>
      </c>
      <c r="T10" s="16" t="str">
        <f>'A2 - Gestion Parcelle'!$J$109</f>
        <v/>
      </c>
      <c r="U10" s="16" t="e">
        <f t="shared" si="5"/>
        <v>#VALUE!</v>
      </c>
      <c r="W10" s="13">
        <v>70</v>
      </c>
      <c r="X10" s="17">
        <v>40.9</v>
      </c>
      <c r="Y10" s="14">
        <f t="shared" si="6"/>
        <v>9.7380952380952384E-3</v>
      </c>
      <c r="Z10" s="15">
        <f>'A2 - Gestion Parcelle'!$J$131*Y10</f>
        <v>0</v>
      </c>
      <c r="AA10" s="16" t="str">
        <f>'A2 - Gestion Parcelle'!$J$148</f>
        <v/>
      </c>
      <c r="AB10" s="16" t="e">
        <f t="shared" si="7"/>
        <v>#VALUE!</v>
      </c>
      <c r="AD10" s="13">
        <v>70</v>
      </c>
      <c r="AE10" s="17">
        <v>40.9</v>
      </c>
      <c r="AF10" s="14">
        <f t="shared" si="8"/>
        <v>9.7380952380952384E-3</v>
      </c>
      <c r="AG10" s="15">
        <f>'A2 - Gestion Parcelle'!$J$170*AF10</f>
        <v>0</v>
      </c>
      <c r="AH10" s="16" t="str">
        <f>'A2 - Gestion Parcelle'!$J$187</f>
        <v/>
      </c>
      <c r="AI10" s="16" t="e">
        <f t="shared" si="9"/>
        <v>#VALUE!</v>
      </c>
      <c r="AK10" s="13">
        <v>70</v>
      </c>
      <c r="AL10" s="17">
        <v>40.9</v>
      </c>
      <c r="AM10" s="14">
        <f t="shared" si="10"/>
        <v>9.7380952380952384E-3</v>
      </c>
      <c r="AN10" s="15">
        <f>'A2 - Gestion Parcelle'!$J$209*AM10</f>
        <v>0</v>
      </c>
      <c r="AO10" s="16" t="str">
        <f>'A2 - Gestion Parcelle'!$J$226</f>
        <v/>
      </c>
      <c r="AP10" s="16" t="e">
        <f t="shared" si="11"/>
        <v>#VALUE!</v>
      </c>
      <c r="AR10" s="13">
        <v>70</v>
      </c>
      <c r="AS10" s="17">
        <v>40.9</v>
      </c>
      <c r="AT10" s="14">
        <f t="shared" si="12"/>
        <v>9.7380952380952384E-3</v>
      </c>
      <c r="AU10" s="15">
        <f>'A2 - Gestion Parcelle'!$J$248*AT10</f>
        <v>0</v>
      </c>
      <c r="AV10" s="16" t="str">
        <f>'A2 - Gestion Parcelle'!$J$265</f>
        <v/>
      </c>
      <c r="AW10" s="16" t="e">
        <f t="shared" si="13"/>
        <v>#VALUE!</v>
      </c>
      <c r="AY10" s="13">
        <v>70</v>
      </c>
      <c r="AZ10" s="17">
        <v>40.9</v>
      </c>
      <c r="BA10" s="14">
        <f t="shared" si="14"/>
        <v>9.7380952380952384E-3</v>
      </c>
      <c r="BB10" s="15">
        <f>'A2 - Gestion Parcelle'!$J$287*BA10</f>
        <v>0</v>
      </c>
      <c r="BC10" s="16" t="str">
        <f>'A2 - Gestion Parcelle'!$J$304</f>
        <v/>
      </c>
      <c r="BD10" s="16" t="e">
        <f t="shared" si="15"/>
        <v>#VALUE!</v>
      </c>
      <c r="BF10" s="13">
        <v>70</v>
      </c>
      <c r="BG10" s="17">
        <v>40.9</v>
      </c>
      <c r="BH10" s="14">
        <f t="shared" si="16"/>
        <v>9.7380952380952384E-3</v>
      </c>
      <c r="BI10" s="15">
        <f>'A2 - Gestion Parcelle'!$J$326*BH10</f>
        <v>0</v>
      </c>
      <c r="BJ10" s="16" t="str">
        <f>'A2 - Gestion Parcelle'!$J$343</f>
        <v/>
      </c>
      <c r="BK10" s="16" t="e">
        <f t="shared" si="17"/>
        <v>#VALUE!</v>
      </c>
      <c r="BM10" s="13">
        <v>70</v>
      </c>
      <c r="BN10" s="17">
        <v>40.9</v>
      </c>
      <c r="BO10" s="14">
        <f t="shared" si="18"/>
        <v>9.7380952380952384E-3</v>
      </c>
      <c r="BP10" s="15">
        <f>'A2 - Gestion Parcelle'!$J$365*BO10</f>
        <v>0</v>
      </c>
      <c r="BQ10" s="16" t="str">
        <f>'A2 - Gestion Parcelle'!$J$382</f>
        <v/>
      </c>
      <c r="BR10" s="16" t="e">
        <f t="shared" si="19"/>
        <v>#VALUE!</v>
      </c>
    </row>
    <row r="11" spans="1:70" x14ac:dyDescent="0.3">
      <c r="A11" s="4"/>
      <c r="B11" s="13">
        <v>80</v>
      </c>
      <c r="C11" s="17">
        <v>42.6</v>
      </c>
      <c r="D11" s="14">
        <f t="shared" si="0"/>
        <v>8.8749999999999992E-3</v>
      </c>
      <c r="E11" s="15">
        <f>'A2 - Gestion Parcelle'!$J$14*D11</f>
        <v>0</v>
      </c>
      <c r="F11" s="16" t="str">
        <f>'A2 - Gestion Parcelle'!$J$31</f>
        <v/>
      </c>
      <c r="G11" s="16" t="e">
        <f t="shared" si="1"/>
        <v>#VALUE!</v>
      </c>
      <c r="I11" s="13">
        <v>80</v>
      </c>
      <c r="J11" s="17">
        <v>42.6</v>
      </c>
      <c r="K11" s="14">
        <f t="shared" si="2"/>
        <v>8.8749999999999992E-3</v>
      </c>
      <c r="L11" s="15">
        <f>'A2 - Gestion Parcelle'!$J$53*K11</f>
        <v>0</v>
      </c>
      <c r="M11" s="16" t="str">
        <f>'A2 - Gestion Parcelle'!$J$70</f>
        <v/>
      </c>
      <c r="N11" s="16" t="e">
        <f t="shared" si="3"/>
        <v>#VALUE!</v>
      </c>
      <c r="P11" s="13">
        <v>80</v>
      </c>
      <c r="Q11" s="17">
        <v>42.6</v>
      </c>
      <c r="R11" s="14">
        <f t="shared" si="4"/>
        <v>8.8749999999999992E-3</v>
      </c>
      <c r="S11" s="15">
        <f>'A2 - Gestion Parcelle'!$J$92*R11</f>
        <v>0</v>
      </c>
      <c r="T11" s="16" t="str">
        <f>'A2 - Gestion Parcelle'!$J$109</f>
        <v/>
      </c>
      <c r="U11" s="16" t="e">
        <f t="shared" si="5"/>
        <v>#VALUE!</v>
      </c>
      <c r="W11" s="13">
        <v>80</v>
      </c>
      <c r="X11" s="17">
        <v>42.6</v>
      </c>
      <c r="Y11" s="14">
        <f t="shared" si="6"/>
        <v>8.8749999999999992E-3</v>
      </c>
      <c r="Z11" s="15">
        <f>'A2 - Gestion Parcelle'!$J$131*Y11</f>
        <v>0</v>
      </c>
      <c r="AA11" s="16" t="str">
        <f>'A2 - Gestion Parcelle'!$J$148</f>
        <v/>
      </c>
      <c r="AB11" s="16" t="e">
        <f t="shared" si="7"/>
        <v>#VALUE!</v>
      </c>
      <c r="AD11" s="13">
        <v>80</v>
      </c>
      <c r="AE11" s="17">
        <v>42.6</v>
      </c>
      <c r="AF11" s="14">
        <f t="shared" si="8"/>
        <v>8.8749999999999992E-3</v>
      </c>
      <c r="AG11" s="15">
        <f>'A2 - Gestion Parcelle'!$J$170*AF11</f>
        <v>0</v>
      </c>
      <c r="AH11" s="16" t="str">
        <f>'A2 - Gestion Parcelle'!$J$187</f>
        <v/>
      </c>
      <c r="AI11" s="16" t="e">
        <f t="shared" si="9"/>
        <v>#VALUE!</v>
      </c>
      <c r="AK11" s="13">
        <v>80</v>
      </c>
      <c r="AL11" s="17">
        <v>42.6</v>
      </c>
      <c r="AM11" s="14">
        <f t="shared" si="10"/>
        <v>8.8749999999999992E-3</v>
      </c>
      <c r="AN11" s="15">
        <f>'A2 - Gestion Parcelle'!$J$209*AM11</f>
        <v>0</v>
      </c>
      <c r="AO11" s="16" t="str">
        <f>'A2 - Gestion Parcelle'!$J$226</f>
        <v/>
      </c>
      <c r="AP11" s="16" t="e">
        <f t="shared" si="11"/>
        <v>#VALUE!</v>
      </c>
      <c r="AR11" s="13">
        <v>80</v>
      </c>
      <c r="AS11" s="17">
        <v>42.6</v>
      </c>
      <c r="AT11" s="14">
        <f t="shared" si="12"/>
        <v>8.8749999999999992E-3</v>
      </c>
      <c r="AU11" s="15">
        <f>'A2 - Gestion Parcelle'!$J$248*AT11</f>
        <v>0</v>
      </c>
      <c r="AV11" s="16" t="str">
        <f>'A2 - Gestion Parcelle'!$J$265</f>
        <v/>
      </c>
      <c r="AW11" s="16" t="e">
        <f t="shared" si="13"/>
        <v>#VALUE!</v>
      </c>
      <c r="AY11" s="13">
        <v>80</v>
      </c>
      <c r="AZ11" s="17">
        <v>42.6</v>
      </c>
      <c r="BA11" s="14">
        <f t="shared" si="14"/>
        <v>8.8749999999999992E-3</v>
      </c>
      <c r="BB11" s="15">
        <f>'A2 - Gestion Parcelle'!$J$287*BA11</f>
        <v>0</v>
      </c>
      <c r="BC11" s="16" t="str">
        <f>'A2 - Gestion Parcelle'!$J$304</f>
        <v/>
      </c>
      <c r="BD11" s="16" t="e">
        <f t="shared" si="15"/>
        <v>#VALUE!</v>
      </c>
      <c r="BF11" s="13">
        <v>80</v>
      </c>
      <c r="BG11" s="17">
        <v>42.6</v>
      </c>
      <c r="BH11" s="14">
        <f t="shared" si="16"/>
        <v>8.8749999999999992E-3</v>
      </c>
      <c r="BI11" s="15">
        <f>'A2 - Gestion Parcelle'!$J$326*BH11</f>
        <v>0</v>
      </c>
      <c r="BJ11" s="16" t="str">
        <f>'A2 - Gestion Parcelle'!$J$343</f>
        <v/>
      </c>
      <c r="BK11" s="16" t="e">
        <f t="shared" si="17"/>
        <v>#VALUE!</v>
      </c>
      <c r="BM11" s="13">
        <v>80</v>
      </c>
      <c r="BN11" s="17">
        <v>42.6</v>
      </c>
      <c r="BO11" s="14">
        <f t="shared" si="18"/>
        <v>8.8749999999999992E-3</v>
      </c>
      <c r="BP11" s="15">
        <f>'A2 - Gestion Parcelle'!$J$365*BO11</f>
        <v>0</v>
      </c>
      <c r="BQ11" s="16" t="str">
        <f>'A2 - Gestion Parcelle'!$J$382</f>
        <v/>
      </c>
      <c r="BR11" s="16" t="e">
        <f t="shared" si="19"/>
        <v>#VALUE!</v>
      </c>
    </row>
    <row r="12" spans="1:70" x14ac:dyDescent="0.3">
      <c r="B12" s="13">
        <v>90</v>
      </c>
      <c r="C12" s="17">
        <v>44.1</v>
      </c>
      <c r="D12" s="14">
        <f t="shared" si="0"/>
        <v>8.1666666666666658E-3</v>
      </c>
      <c r="E12" s="15">
        <f>'A2 - Gestion Parcelle'!$J$14*D12</f>
        <v>0</v>
      </c>
      <c r="F12" s="16" t="str">
        <f>'A2 - Gestion Parcelle'!$J$31</f>
        <v/>
      </c>
      <c r="G12" s="16" t="e">
        <f t="shared" si="1"/>
        <v>#VALUE!</v>
      </c>
      <c r="I12" s="13">
        <v>90</v>
      </c>
      <c r="J12" s="17">
        <v>44.1</v>
      </c>
      <c r="K12" s="14">
        <f t="shared" si="2"/>
        <v>8.1666666666666658E-3</v>
      </c>
      <c r="L12" s="15">
        <f>'A2 - Gestion Parcelle'!$J$53*K12</f>
        <v>0</v>
      </c>
      <c r="M12" s="16" t="str">
        <f>'A2 - Gestion Parcelle'!$J$70</f>
        <v/>
      </c>
      <c r="N12" s="16" t="e">
        <f t="shared" si="3"/>
        <v>#VALUE!</v>
      </c>
      <c r="P12" s="13">
        <v>90</v>
      </c>
      <c r="Q12" s="17">
        <v>44.1</v>
      </c>
      <c r="R12" s="14">
        <f t="shared" si="4"/>
        <v>8.1666666666666658E-3</v>
      </c>
      <c r="S12" s="15">
        <f>'A2 - Gestion Parcelle'!$J$92*R12</f>
        <v>0</v>
      </c>
      <c r="T12" s="16" t="str">
        <f>'A2 - Gestion Parcelle'!$J$109</f>
        <v/>
      </c>
      <c r="U12" s="16" t="e">
        <f t="shared" si="5"/>
        <v>#VALUE!</v>
      </c>
      <c r="W12" s="13">
        <v>90</v>
      </c>
      <c r="X12" s="17">
        <v>44.1</v>
      </c>
      <c r="Y12" s="14">
        <f t="shared" si="6"/>
        <v>8.1666666666666658E-3</v>
      </c>
      <c r="Z12" s="15">
        <f>'A2 - Gestion Parcelle'!$J$131*Y12</f>
        <v>0</v>
      </c>
      <c r="AA12" s="16" t="str">
        <f>'A2 - Gestion Parcelle'!$J$148</f>
        <v/>
      </c>
      <c r="AB12" s="16" t="e">
        <f t="shared" si="7"/>
        <v>#VALUE!</v>
      </c>
      <c r="AD12" s="13">
        <v>90</v>
      </c>
      <c r="AE12" s="17">
        <v>44.1</v>
      </c>
      <c r="AF12" s="14">
        <f t="shared" si="8"/>
        <v>8.1666666666666658E-3</v>
      </c>
      <c r="AG12" s="15">
        <f>'A2 - Gestion Parcelle'!$J$170*AF12</f>
        <v>0</v>
      </c>
      <c r="AH12" s="16" t="str">
        <f>'A2 - Gestion Parcelle'!$J$187</f>
        <v/>
      </c>
      <c r="AI12" s="16" t="e">
        <f t="shared" si="9"/>
        <v>#VALUE!</v>
      </c>
      <c r="AK12" s="13">
        <v>90</v>
      </c>
      <c r="AL12" s="17">
        <v>44.1</v>
      </c>
      <c r="AM12" s="14">
        <f t="shared" si="10"/>
        <v>8.1666666666666658E-3</v>
      </c>
      <c r="AN12" s="15">
        <f>'A2 - Gestion Parcelle'!$J$209*AM12</f>
        <v>0</v>
      </c>
      <c r="AO12" s="16" t="str">
        <f>'A2 - Gestion Parcelle'!$J$226</f>
        <v/>
      </c>
      <c r="AP12" s="16" t="e">
        <f t="shared" si="11"/>
        <v>#VALUE!</v>
      </c>
      <c r="AR12" s="13">
        <v>90</v>
      </c>
      <c r="AS12" s="17">
        <v>44.1</v>
      </c>
      <c r="AT12" s="14">
        <f t="shared" si="12"/>
        <v>8.1666666666666658E-3</v>
      </c>
      <c r="AU12" s="15">
        <f>'A2 - Gestion Parcelle'!$J$248*AT12</f>
        <v>0</v>
      </c>
      <c r="AV12" s="16" t="str">
        <f>'A2 - Gestion Parcelle'!$J$265</f>
        <v/>
      </c>
      <c r="AW12" s="16" t="e">
        <f t="shared" si="13"/>
        <v>#VALUE!</v>
      </c>
      <c r="AY12" s="13">
        <v>90</v>
      </c>
      <c r="AZ12" s="17">
        <v>44.1</v>
      </c>
      <c r="BA12" s="14">
        <f t="shared" si="14"/>
        <v>8.1666666666666658E-3</v>
      </c>
      <c r="BB12" s="15">
        <f>'A2 - Gestion Parcelle'!$J$287*BA12</f>
        <v>0</v>
      </c>
      <c r="BC12" s="16" t="str">
        <f>'A2 - Gestion Parcelle'!$J$304</f>
        <v/>
      </c>
      <c r="BD12" s="16" t="e">
        <f t="shared" si="15"/>
        <v>#VALUE!</v>
      </c>
      <c r="BF12" s="13">
        <v>90</v>
      </c>
      <c r="BG12" s="17">
        <v>44.1</v>
      </c>
      <c r="BH12" s="14">
        <f t="shared" si="16"/>
        <v>8.1666666666666658E-3</v>
      </c>
      <c r="BI12" s="15">
        <f>'A2 - Gestion Parcelle'!$J$326*BH12</f>
        <v>0</v>
      </c>
      <c r="BJ12" s="16" t="str">
        <f>'A2 - Gestion Parcelle'!$J$343</f>
        <v/>
      </c>
      <c r="BK12" s="16" t="e">
        <f t="shared" si="17"/>
        <v>#VALUE!</v>
      </c>
      <c r="BM12" s="13">
        <v>90</v>
      </c>
      <c r="BN12" s="17">
        <v>44.1</v>
      </c>
      <c r="BO12" s="14">
        <f t="shared" si="18"/>
        <v>8.1666666666666658E-3</v>
      </c>
      <c r="BP12" s="15">
        <f>'A2 - Gestion Parcelle'!$J$365*BO12</f>
        <v>0</v>
      </c>
      <c r="BQ12" s="16" t="str">
        <f>'A2 - Gestion Parcelle'!$J$382</f>
        <v/>
      </c>
      <c r="BR12" s="16" t="e">
        <f t="shared" si="19"/>
        <v>#VALUE!</v>
      </c>
    </row>
    <row r="13" spans="1:70" x14ac:dyDescent="0.3">
      <c r="B13" s="13">
        <v>100</v>
      </c>
      <c r="C13" s="17">
        <v>45.5</v>
      </c>
      <c r="D13" s="14">
        <f t="shared" si="0"/>
        <v>7.5833333333333334E-3</v>
      </c>
      <c r="E13" s="15">
        <f>'A2 - Gestion Parcelle'!$J$14*D13</f>
        <v>0</v>
      </c>
      <c r="F13" s="16" t="str">
        <f>'A2 - Gestion Parcelle'!$J$31</f>
        <v/>
      </c>
      <c r="G13" s="16" t="e">
        <f t="shared" si="1"/>
        <v>#VALUE!</v>
      </c>
      <c r="I13" s="13">
        <v>100</v>
      </c>
      <c r="J13" s="17">
        <v>45.5</v>
      </c>
      <c r="K13" s="14">
        <f t="shared" si="2"/>
        <v>7.5833333333333334E-3</v>
      </c>
      <c r="L13" s="15">
        <f>'A2 - Gestion Parcelle'!$J$53*K13</f>
        <v>0</v>
      </c>
      <c r="M13" s="16" t="str">
        <f>'A2 - Gestion Parcelle'!$J$70</f>
        <v/>
      </c>
      <c r="N13" s="16" t="e">
        <f t="shared" si="3"/>
        <v>#VALUE!</v>
      </c>
      <c r="P13" s="13">
        <v>100</v>
      </c>
      <c r="Q13" s="17">
        <v>45.5</v>
      </c>
      <c r="R13" s="14">
        <f t="shared" si="4"/>
        <v>7.5833333333333334E-3</v>
      </c>
      <c r="S13" s="15">
        <f>'A2 - Gestion Parcelle'!$J$92*R13</f>
        <v>0</v>
      </c>
      <c r="T13" s="16" t="str">
        <f>'A2 - Gestion Parcelle'!$J$109</f>
        <v/>
      </c>
      <c r="U13" s="16" t="e">
        <f t="shared" si="5"/>
        <v>#VALUE!</v>
      </c>
      <c r="W13" s="13">
        <v>100</v>
      </c>
      <c r="X13" s="17">
        <v>45.5</v>
      </c>
      <c r="Y13" s="14">
        <f t="shared" si="6"/>
        <v>7.5833333333333334E-3</v>
      </c>
      <c r="Z13" s="15">
        <f>'A2 - Gestion Parcelle'!$J$131*Y13</f>
        <v>0</v>
      </c>
      <c r="AA13" s="16" t="str">
        <f>'A2 - Gestion Parcelle'!$J$148</f>
        <v/>
      </c>
      <c r="AB13" s="16" t="e">
        <f t="shared" si="7"/>
        <v>#VALUE!</v>
      </c>
      <c r="AD13" s="13">
        <v>100</v>
      </c>
      <c r="AE13" s="17">
        <v>45.5</v>
      </c>
      <c r="AF13" s="14">
        <f t="shared" si="8"/>
        <v>7.5833333333333334E-3</v>
      </c>
      <c r="AG13" s="15">
        <f>'A2 - Gestion Parcelle'!$J$170*AF13</f>
        <v>0</v>
      </c>
      <c r="AH13" s="16" t="str">
        <f>'A2 - Gestion Parcelle'!$J$187</f>
        <v/>
      </c>
      <c r="AI13" s="16" t="e">
        <f t="shared" si="9"/>
        <v>#VALUE!</v>
      </c>
      <c r="AK13" s="13">
        <v>100</v>
      </c>
      <c r="AL13" s="17">
        <v>45.5</v>
      </c>
      <c r="AM13" s="14">
        <f t="shared" si="10"/>
        <v>7.5833333333333334E-3</v>
      </c>
      <c r="AN13" s="15">
        <f>'A2 - Gestion Parcelle'!$J$209*AM13</f>
        <v>0</v>
      </c>
      <c r="AO13" s="16" t="str">
        <f>'A2 - Gestion Parcelle'!$J$226</f>
        <v/>
      </c>
      <c r="AP13" s="16" t="e">
        <f t="shared" si="11"/>
        <v>#VALUE!</v>
      </c>
      <c r="AR13" s="13">
        <v>100</v>
      </c>
      <c r="AS13" s="17">
        <v>45.5</v>
      </c>
      <c r="AT13" s="14">
        <f t="shared" si="12"/>
        <v>7.5833333333333334E-3</v>
      </c>
      <c r="AU13" s="15">
        <f>'A2 - Gestion Parcelle'!$J$248*AT13</f>
        <v>0</v>
      </c>
      <c r="AV13" s="16" t="str">
        <f>'A2 - Gestion Parcelle'!$J$265</f>
        <v/>
      </c>
      <c r="AW13" s="16" t="e">
        <f t="shared" si="13"/>
        <v>#VALUE!</v>
      </c>
      <c r="AY13" s="13">
        <v>100</v>
      </c>
      <c r="AZ13" s="17">
        <v>45.5</v>
      </c>
      <c r="BA13" s="14">
        <f t="shared" si="14"/>
        <v>7.5833333333333334E-3</v>
      </c>
      <c r="BB13" s="15">
        <f>'A2 - Gestion Parcelle'!$J$287*BA13</f>
        <v>0</v>
      </c>
      <c r="BC13" s="16" t="str">
        <f>'A2 - Gestion Parcelle'!$J$304</f>
        <v/>
      </c>
      <c r="BD13" s="16" t="e">
        <f t="shared" si="15"/>
        <v>#VALUE!</v>
      </c>
      <c r="BF13" s="13">
        <v>100</v>
      </c>
      <c r="BG13" s="17">
        <v>45.5</v>
      </c>
      <c r="BH13" s="14">
        <f t="shared" si="16"/>
        <v>7.5833333333333334E-3</v>
      </c>
      <c r="BI13" s="15">
        <f>'A2 - Gestion Parcelle'!$J$326*BH13</f>
        <v>0</v>
      </c>
      <c r="BJ13" s="16" t="str">
        <f>'A2 - Gestion Parcelle'!$J$343</f>
        <v/>
      </c>
      <c r="BK13" s="16" t="e">
        <f t="shared" si="17"/>
        <v>#VALUE!</v>
      </c>
      <c r="BM13" s="13">
        <v>100</v>
      </c>
      <c r="BN13" s="17">
        <v>45.5</v>
      </c>
      <c r="BO13" s="14">
        <f t="shared" si="18"/>
        <v>7.5833333333333334E-3</v>
      </c>
      <c r="BP13" s="15">
        <f>'A2 - Gestion Parcelle'!$J$365*BO13</f>
        <v>0</v>
      </c>
      <c r="BQ13" s="16" t="str">
        <f>'A2 - Gestion Parcelle'!$J$382</f>
        <v/>
      </c>
      <c r="BR13" s="16" t="e">
        <f t="shared" si="19"/>
        <v>#VALUE!</v>
      </c>
    </row>
    <row r="14" spans="1:70" x14ac:dyDescent="0.3">
      <c r="B14" s="13">
        <v>110</v>
      </c>
      <c r="C14" s="17">
        <v>46.8</v>
      </c>
      <c r="D14" s="14">
        <f t="shared" si="0"/>
        <v>7.0909090909090904E-3</v>
      </c>
      <c r="E14" s="15">
        <f>'A2 - Gestion Parcelle'!$J$14*D14</f>
        <v>0</v>
      </c>
      <c r="F14" s="16" t="str">
        <f>'A2 - Gestion Parcelle'!$J$31</f>
        <v/>
      </c>
      <c r="G14" s="16" t="e">
        <f t="shared" si="1"/>
        <v>#VALUE!</v>
      </c>
      <c r="I14" s="13">
        <v>110</v>
      </c>
      <c r="J14" s="17">
        <v>46.8</v>
      </c>
      <c r="K14" s="14">
        <f t="shared" si="2"/>
        <v>7.0909090909090904E-3</v>
      </c>
      <c r="L14" s="15">
        <f>'A2 - Gestion Parcelle'!$J$53*K14</f>
        <v>0</v>
      </c>
      <c r="M14" s="16" t="str">
        <f>'A2 - Gestion Parcelle'!$J$70</f>
        <v/>
      </c>
      <c r="N14" s="16" t="e">
        <f t="shared" si="3"/>
        <v>#VALUE!</v>
      </c>
      <c r="P14" s="13">
        <v>110</v>
      </c>
      <c r="Q14" s="17">
        <v>46.8</v>
      </c>
      <c r="R14" s="14">
        <f t="shared" si="4"/>
        <v>7.0909090909090904E-3</v>
      </c>
      <c r="S14" s="15">
        <f>'A2 - Gestion Parcelle'!$J$92*R14</f>
        <v>0</v>
      </c>
      <c r="T14" s="16" t="str">
        <f>'A2 - Gestion Parcelle'!$J$109</f>
        <v/>
      </c>
      <c r="U14" s="16" t="e">
        <f t="shared" si="5"/>
        <v>#VALUE!</v>
      </c>
      <c r="W14" s="13">
        <v>110</v>
      </c>
      <c r="X14" s="17">
        <v>46.8</v>
      </c>
      <c r="Y14" s="14">
        <f t="shared" si="6"/>
        <v>7.0909090909090904E-3</v>
      </c>
      <c r="Z14" s="15">
        <f>'A2 - Gestion Parcelle'!$J$131*Y14</f>
        <v>0</v>
      </c>
      <c r="AA14" s="16" t="str">
        <f>'A2 - Gestion Parcelle'!$J$148</f>
        <v/>
      </c>
      <c r="AB14" s="16" t="e">
        <f t="shared" si="7"/>
        <v>#VALUE!</v>
      </c>
      <c r="AD14" s="13">
        <v>110</v>
      </c>
      <c r="AE14" s="17">
        <v>46.8</v>
      </c>
      <c r="AF14" s="14">
        <f t="shared" si="8"/>
        <v>7.0909090909090904E-3</v>
      </c>
      <c r="AG14" s="15">
        <f>'A2 - Gestion Parcelle'!$J$170*AF14</f>
        <v>0</v>
      </c>
      <c r="AH14" s="16" t="str">
        <f>'A2 - Gestion Parcelle'!$J$187</f>
        <v/>
      </c>
      <c r="AI14" s="16" t="e">
        <f t="shared" si="9"/>
        <v>#VALUE!</v>
      </c>
      <c r="AK14" s="13">
        <v>110</v>
      </c>
      <c r="AL14" s="17">
        <v>46.8</v>
      </c>
      <c r="AM14" s="14">
        <f t="shared" si="10"/>
        <v>7.0909090909090904E-3</v>
      </c>
      <c r="AN14" s="15">
        <f>'A2 - Gestion Parcelle'!$J$209*AM14</f>
        <v>0</v>
      </c>
      <c r="AO14" s="16" t="str">
        <f>'A2 - Gestion Parcelle'!$J$226</f>
        <v/>
      </c>
      <c r="AP14" s="16" t="e">
        <f t="shared" si="11"/>
        <v>#VALUE!</v>
      </c>
      <c r="AR14" s="13">
        <v>110</v>
      </c>
      <c r="AS14" s="17">
        <v>46.8</v>
      </c>
      <c r="AT14" s="14">
        <f t="shared" si="12"/>
        <v>7.0909090909090904E-3</v>
      </c>
      <c r="AU14" s="15">
        <f>'A2 - Gestion Parcelle'!$J$248*AT14</f>
        <v>0</v>
      </c>
      <c r="AV14" s="16" t="str">
        <f>'A2 - Gestion Parcelle'!$J$265</f>
        <v/>
      </c>
      <c r="AW14" s="16" t="e">
        <f t="shared" si="13"/>
        <v>#VALUE!</v>
      </c>
      <c r="AY14" s="13">
        <v>110</v>
      </c>
      <c r="AZ14" s="17">
        <v>46.8</v>
      </c>
      <c r="BA14" s="14">
        <f t="shared" si="14"/>
        <v>7.0909090909090904E-3</v>
      </c>
      <c r="BB14" s="15">
        <f>'A2 - Gestion Parcelle'!$J$287*BA14</f>
        <v>0</v>
      </c>
      <c r="BC14" s="16" t="str">
        <f>'A2 - Gestion Parcelle'!$J$304</f>
        <v/>
      </c>
      <c r="BD14" s="16" t="e">
        <f t="shared" si="15"/>
        <v>#VALUE!</v>
      </c>
      <c r="BF14" s="13">
        <v>110</v>
      </c>
      <c r="BG14" s="17">
        <v>46.8</v>
      </c>
      <c r="BH14" s="14">
        <f t="shared" si="16"/>
        <v>7.0909090909090904E-3</v>
      </c>
      <c r="BI14" s="15">
        <f>'A2 - Gestion Parcelle'!$J$326*BH14</f>
        <v>0</v>
      </c>
      <c r="BJ14" s="16" t="str">
        <f>'A2 - Gestion Parcelle'!$J$343</f>
        <v/>
      </c>
      <c r="BK14" s="16" t="e">
        <f t="shared" si="17"/>
        <v>#VALUE!</v>
      </c>
      <c r="BM14" s="13">
        <v>110</v>
      </c>
      <c r="BN14" s="17">
        <v>46.8</v>
      </c>
      <c r="BO14" s="14">
        <f t="shared" si="18"/>
        <v>7.0909090909090904E-3</v>
      </c>
      <c r="BP14" s="15">
        <f>'A2 - Gestion Parcelle'!$J$365*BO14</f>
        <v>0</v>
      </c>
      <c r="BQ14" s="16" t="str">
        <f>'A2 - Gestion Parcelle'!$J$382</f>
        <v/>
      </c>
      <c r="BR14" s="16" t="e">
        <f t="shared" si="19"/>
        <v>#VALUE!</v>
      </c>
    </row>
    <row r="15" spans="1:70" x14ac:dyDescent="0.3">
      <c r="B15" s="13">
        <v>120</v>
      </c>
      <c r="C15" s="17">
        <v>48</v>
      </c>
      <c r="D15" s="14">
        <f t="shared" si="0"/>
        <v>6.6666666666666671E-3</v>
      </c>
      <c r="E15" s="15">
        <f>'A2 - Gestion Parcelle'!$J$14*D15</f>
        <v>0</v>
      </c>
      <c r="F15" s="16" t="str">
        <f>'A2 - Gestion Parcelle'!$J$31</f>
        <v/>
      </c>
      <c r="G15" s="16" t="e">
        <f t="shared" si="1"/>
        <v>#VALUE!</v>
      </c>
      <c r="I15" s="13">
        <v>120</v>
      </c>
      <c r="J15" s="17">
        <v>48</v>
      </c>
      <c r="K15" s="14">
        <f t="shared" si="2"/>
        <v>6.6666666666666671E-3</v>
      </c>
      <c r="L15" s="15">
        <f>'A2 - Gestion Parcelle'!$J$53*K15</f>
        <v>0</v>
      </c>
      <c r="M15" s="16" t="str">
        <f>'A2 - Gestion Parcelle'!$J$70</f>
        <v/>
      </c>
      <c r="N15" s="16" t="e">
        <f t="shared" si="3"/>
        <v>#VALUE!</v>
      </c>
      <c r="P15" s="13">
        <v>120</v>
      </c>
      <c r="Q15" s="17">
        <v>48</v>
      </c>
      <c r="R15" s="14">
        <f t="shared" si="4"/>
        <v>6.6666666666666671E-3</v>
      </c>
      <c r="S15" s="15">
        <f>'A2 - Gestion Parcelle'!$J$92*R15</f>
        <v>0</v>
      </c>
      <c r="T15" s="16" t="str">
        <f>'A2 - Gestion Parcelle'!$J$109</f>
        <v/>
      </c>
      <c r="U15" s="16" t="e">
        <f t="shared" si="5"/>
        <v>#VALUE!</v>
      </c>
      <c r="W15" s="13">
        <v>120</v>
      </c>
      <c r="X15" s="17">
        <v>48</v>
      </c>
      <c r="Y15" s="14">
        <f t="shared" si="6"/>
        <v>6.6666666666666671E-3</v>
      </c>
      <c r="Z15" s="15">
        <f>'A2 - Gestion Parcelle'!$J$131*Y15</f>
        <v>0</v>
      </c>
      <c r="AA15" s="16" t="str">
        <f>'A2 - Gestion Parcelle'!$J$148</f>
        <v/>
      </c>
      <c r="AB15" s="16" t="e">
        <f t="shared" si="7"/>
        <v>#VALUE!</v>
      </c>
      <c r="AD15" s="13">
        <v>120</v>
      </c>
      <c r="AE15" s="17">
        <v>48</v>
      </c>
      <c r="AF15" s="14">
        <f t="shared" si="8"/>
        <v>6.6666666666666671E-3</v>
      </c>
      <c r="AG15" s="15">
        <f>'A2 - Gestion Parcelle'!$J$170*AF15</f>
        <v>0</v>
      </c>
      <c r="AH15" s="16" t="str">
        <f>'A2 - Gestion Parcelle'!$J$187</f>
        <v/>
      </c>
      <c r="AI15" s="16" t="e">
        <f t="shared" si="9"/>
        <v>#VALUE!</v>
      </c>
      <c r="AK15" s="13">
        <v>120</v>
      </c>
      <c r="AL15" s="17">
        <v>48</v>
      </c>
      <c r="AM15" s="14">
        <f t="shared" si="10"/>
        <v>6.6666666666666671E-3</v>
      </c>
      <c r="AN15" s="15">
        <f>'A2 - Gestion Parcelle'!$J$209*AM15</f>
        <v>0</v>
      </c>
      <c r="AO15" s="16" t="str">
        <f>'A2 - Gestion Parcelle'!$J$226</f>
        <v/>
      </c>
      <c r="AP15" s="16" t="e">
        <f t="shared" si="11"/>
        <v>#VALUE!</v>
      </c>
      <c r="AR15" s="13">
        <v>120</v>
      </c>
      <c r="AS15" s="17">
        <v>48</v>
      </c>
      <c r="AT15" s="14">
        <f t="shared" si="12"/>
        <v>6.6666666666666671E-3</v>
      </c>
      <c r="AU15" s="15">
        <f>'A2 - Gestion Parcelle'!$J$248*AT15</f>
        <v>0</v>
      </c>
      <c r="AV15" s="16" t="str">
        <f>'A2 - Gestion Parcelle'!$J$265</f>
        <v/>
      </c>
      <c r="AW15" s="16" t="e">
        <f t="shared" si="13"/>
        <v>#VALUE!</v>
      </c>
      <c r="AY15" s="13">
        <v>120</v>
      </c>
      <c r="AZ15" s="17">
        <v>48</v>
      </c>
      <c r="BA15" s="14">
        <f t="shared" si="14"/>
        <v>6.6666666666666671E-3</v>
      </c>
      <c r="BB15" s="15">
        <f>'A2 - Gestion Parcelle'!$J$287*BA15</f>
        <v>0</v>
      </c>
      <c r="BC15" s="16" t="str">
        <f>'A2 - Gestion Parcelle'!$J$304</f>
        <v/>
      </c>
      <c r="BD15" s="16" t="e">
        <f t="shared" si="15"/>
        <v>#VALUE!</v>
      </c>
      <c r="BF15" s="13">
        <v>120</v>
      </c>
      <c r="BG15" s="17">
        <v>48</v>
      </c>
      <c r="BH15" s="14">
        <f t="shared" si="16"/>
        <v>6.6666666666666671E-3</v>
      </c>
      <c r="BI15" s="15">
        <f>'A2 - Gestion Parcelle'!$J$326*BH15</f>
        <v>0</v>
      </c>
      <c r="BJ15" s="16" t="str">
        <f>'A2 - Gestion Parcelle'!$J$343</f>
        <v/>
      </c>
      <c r="BK15" s="16" t="e">
        <f t="shared" si="17"/>
        <v>#VALUE!</v>
      </c>
      <c r="BM15" s="13">
        <v>120</v>
      </c>
      <c r="BN15" s="17">
        <v>48</v>
      </c>
      <c r="BO15" s="14">
        <f t="shared" si="18"/>
        <v>6.6666666666666671E-3</v>
      </c>
      <c r="BP15" s="15">
        <f>'A2 - Gestion Parcelle'!$J$365*BO15</f>
        <v>0</v>
      </c>
      <c r="BQ15" s="16" t="str">
        <f>'A2 - Gestion Parcelle'!$J$382</f>
        <v/>
      </c>
      <c r="BR15" s="16" t="e">
        <f t="shared" si="19"/>
        <v>#VALUE!</v>
      </c>
    </row>
    <row r="16" spans="1:70" x14ac:dyDescent="0.3">
      <c r="B16" s="13">
        <v>130</v>
      </c>
      <c r="C16" s="17">
        <v>49.1</v>
      </c>
      <c r="D16" s="14">
        <f t="shared" si="0"/>
        <v>6.2948717948717956E-3</v>
      </c>
      <c r="E16" s="15">
        <f>'A2 - Gestion Parcelle'!$J$14*D16</f>
        <v>0</v>
      </c>
      <c r="F16" s="16" t="str">
        <f>'A2 - Gestion Parcelle'!$J$31</f>
        <v/>
      </c>
      <c r="G16" s="16" t="e">
        <f t="shared" si="1"/>
        <v>#VALUE!</v>
      </c>
      <c r="I16" s="13">
        <v>130</v>
      </c>
      <c r="J16" s="17">
        <v>49.1</v>
      </c>
      <c r="K16" s="14">
        <f t="shared" si="2"/>
        <v>6.2948717948717956E-3</v>
      </c>
      <c r="L16" s="15">
        <f>'A2 - Gestion Parcelle'!$J$53*K16</f>
        <v>0</v>
      </c>
      <c r="M16" s="16" t="str">
        <f>'A2 - Gestion Parcelle'!$J$70</f>
        <v/>
      </c>
      <c r="N16" s="16" t="e">
        <f t="shared" si="3"/>
        <v>#VALUE!</v>
      </c>
      <c r="P16" s="13">
        <v>130</v>
      </c>
      <c r="Q16" s="17">
        <v>49.1</v>
      </c>
      <c r="R16" s="14">
        <f t="shared" si="4"/>
        <v>6.2948717948717956E-3</v>
      </c>
      <c r="S16" s="15">
        <f>'A2 - Gestion Parcelle'!$J$92*R16</f>
        <v>0</v>
      </c>
      <c r="T16" s="16" t="str">
        <f>'A2 - Gestion Parcelle'!$J$109</f>
        <v/>
      </c>
      <c r="U16" s="16" t="e">
        <f t="shared" si="5"/>
        <v>#VALUE!</v>
      </c>
      <c r="W16" s="13">
        <v>130</v>
      </c>
      <c r="X16" s="17">
        <v>49.1</v>
      </c>
      <c r="Y16" s="14">
        <f t="shared" si="6"/>
        <v>6.2948717948717956E-3</v>
      </c>
      <c r="Z16" s="15">
        <f>'A2 - Gestion Parcelle'!$J$131*Y16</f>
        <v>0</v>
      </c>
      <c r="AA16" s="16" t="str">
        <f>'A2 - Gestion Parcelle'!$J$148</f>
        <v/>
      </c>
      <c r="AB16" s="16" t="e">
        <f t="shared" si="7"/>
        <v>#VALUE!</v>
      </c>
      <c r="AD16" s="13">
        <v>130</v>
      </c>
      <c r="AE16" s="17">
        <v>49.1</v>
      </c>
      <c r="AF16" s="14">
        <f t="shared" si="8"/>
        <v>6.2948717948717956E-3</v>
      </c>
      <c r="AG16" s="15">
        <f>'A2 - Gestion Parcelle'!$J$170*AF16</f>
        <v>0</v>
      </c>
      <c r="AH16" s="16" t="str">
        <f>'A2 - Gestion Parcelle'!$J$187</f>
        <v/>
      </c>
      <c r="AI16" s="16" t="e">
        <f t="shared" si="9"/>
        <v>#VALUE!</v>
      </c>
      <c r="AK16" s="13">
        <v>130</v>
      </c>
      <c r="AL16" s="17">
        <v>49.1</v>
      </c>
      <c r="AM16" s="14">
        <f t="shared" si="10"/>
        <v>6.2948717948717956E-3</v>
      </c>
      <c r="AN16" s="15">
        <f>'A2 - Gestion Parcelle'!$J$209*AM16</f>
        <v>0</v>
      </c>
      <c r="AO16" s="16" t="str">
        <f>'A2 - Gestion Parcelle'!$J$226</f>
        <v/>
      </c>
      <c r="AP16" s="16" t="e">
        <f t="shared" si="11"/>
        <v>#VALUE!</v>
      </c>
      <c r="AR16" s="13">
        <v>130</v>
      </c>
      <c r="AS16" s="17">
        <v>49.1</v>
      </c>
      <c r="AT16" s="14">
        <f t="shared" si="12"/>
        <v>6.2948717948717956E-3</v>
      </c>
      <c r="AU16" s="15">
        <f>'A2 - Gestion Parcelle'!$J$248*AT16</f>
        <v>0</v>
      </c>
      <c r="AV16" s="16" t="str">
        <f>'A2 - Gestion Parcelle'!$J$265</f>
        <v/>
      </c>
      <c r="AW16" s="16" t="e">
        <f t="shared" si="13"/>
        <v>#VALUE!</v>
      </c>
      <c r="AY16" s="13">
        <v>130</v>
      </c>
      <c r="AZ16" s="17">
        <v>49.1</v>
      </c>
      <c r="BA16" s="14">
        <f t="shared" si="14"/>
        <v>6.2948717948717956E-3</v>
      </c>
      <c r="BB16" s="15">
        <f>'A2 - Gestion Parcelle'!$J$287*BA16</f>
        <v>0</v>
      </c>
      <c r="BC16" s="16" t="str">
        <f>'A2 - Gestion Parcelle'!$J$304</f>
        <v/>
      </c>
      <c r="BD16" s="16" t="e">
        <f t="shared" si="15"/>
        <v>#VALUE!</v>
      </c>
      <c r="BF16" s="13">
        <v>130</v>
      </c>
      <c r="BG16" s="17">
        <v>49.1</v>
      </c>
      <c r="BH16" s="14">
        <f t="shared" si="16"/>
        <v>6.2948717948717956E-3</v>
      </c>
      <c r="BI16" s="15">
        <f>'A2 - Gestion Parcelle'!$J$326*BH16</f>
        <v>0</v>
      </c>
      <c r="BJ16" s="16" t="str">
        <f>'A2 - Gestion Parcelle'!$J$343</f>
        <v/>
      </c>
      <c r="BK16" s="16" t="e">
        <f t="shared" si="17"/>
        <v>#VALUE!</v>
      </c>
      <c r="BM16" s="13">
        <v>130</v>
      </c>
      <c r="BN16" s="17">
        <v>49.1</v>
      </c>
      <c r="BO16" s="14">
        <f t="shared" si="18"/>
        <v>6.2948717948717956E-3</v>
      </c>
      <c r="BP16" s="15">
        <f>'A2 - Gestion Parcelle'!$J$365*BO16</f>
        <v>0</v>
      </c>
      <c r="BQ16" s="16" t="str">
        <f>'A2 - Gestion Parcelle'!$J$382</f>
        <v/>
      </c>
      <c r="BR16" s="16" t="e">
        <f t="shared" si="19"/>
        <v>#VALUE!</v>
      </c>
    </row>
    <row r="17" spans="2:70" x14ac:dyDescent="0.3">
      <c r="B17" s="13">
        <v>140</v>
      </c>
      <c r="C17" s="17">
        <v>50.2</v>
      </c>
      <c r="D17" s="14">
        <f t="shared" si="0"/>
        <v>5.976190476190477E-3</v>
      </c>
      <c r="E17" s="15">
        <f>'A2 - Gestion Parcelle'!$J$14*D17</f>
        <v>0</v>
      </c>
      <c r="F17" s="16" t="str">
        <f>'A2 - Gestion Parcelle'!$J$31</f>
        <v/>
      </c>
      <c r="G17" s="16" t="e">
        <f t="shared" si="1"/>
        <v>#VALUE!</v>
      </c>
      <c r="I17" s="13">
        <v>140</v>
      </c>
      <c r="J17" s="17">
        <v>50.2</v>
      </c>
      <c r="K17" s="14">
        <f t="shared" si="2"/>
        <v>5.976190476190477E-3</v>
      </c>
      <c r="L17" s="15">
        <f>'A2 - Gestion Parcelle'!$J$53*K17</f>
        <v>0</v>
      </c>
      <c r="M17" s="16" t="str">
        <f>'A2 - Gestion Parcelle'!$J$70</f>
        <v/>
      </c>
      <c r="N17" s="16" t="e">
        <f t="shared" si="3"/>
        <v>#VALUE!</v>
      </c>
      <c r="P17" s="13">
        <v>140</v>
      </c>
      <c r="Q17" s="17">
        <v>50.2</v>
      </c>
      <c r="R17" s="14">
        <f t="shared" si="4"/>
        <v>5.976190476190477E-3</v>
      </c>
      <c r="S17" s="15">
        <f>'A2 - Gestion Parcelle'!$J$92*R17</f>
        <v>0</v>
      </c>
      <c r="T17" s="16" t="str">
        <f>'A2 - Gestion Parcelle'!$J$109</f>
        <v/>
      </c>
      <c r="U17" s="16" t="e">
        <f t="shared" si="5"/>
        <v>#VALUE!</v>
      </c>
      <c r="W17" s="13">
        <v>140</v>
      </c>
      <c r="X17" s="17">
        <v>50.2</v>
      </c>
      <c r="Y17" s="14">
        <f t="shared" si="6"/>
        <v>5.976190476190477E-3</v>
      </c>
      <c r="Z17" s="15">
        <f>'A2 - Gestion Parcelle'!$J$131*Y17</f>
        <v>0</v>
      </c>
      <c r="AA17" s="16" t="str">
        <f>'A2 - Gestion Parcelle'!$J$148</f>
        <v/>
      </c>
      <c r="AB17" s="16" t="e">
        <f t="shared" si="7"/>
        <v>#VALUE!</v>
      </c>
      <c r="AD17" s="13">
        <v>140</v>
      </c>
      <c r="AE17" s="17">
        <v>50.2</v>
      </c>
      <c r="AF17" s="14">
        <f t="shared" si="8"/>
        <v>5.976190476190477E-3</v>
      </c>
      <c r="AG17" s="15">
        <f>'A2 - Gestion Parcelle'!$J$170*AF17</f>
        <v>0</v>
      </c>
      <c r="AH17" s="16" t="str">
        <f>'A2 - Gestion Parcelle'!$J$187</f>
        <v/>
      </c>
      <c r="AI17" s="16" t="e">
        <f t="shared" si="9"/>
        <v>#VALUE!</v>
      </c>
      <c r="AK17" s="13">
        <v>140</v>
      </c>
      <c r="AL17" s="17">
        <v>50.2</v>
      </c>
      <c r="AM17" s="14">
        <f t="shared" si="10"/>
        <v>5.976190476190477E-3</v>
      </c>
      <c r="AN17" s="15">
        <f>'A2 - Gestion Parcelle'!$J$209*AM17</f>
        <v>0</v>
      </c>
      <c r="AO17" s="16" t="str">
        <f>'A2 - Gestion Parcelle'!$J$226</f>
        <v/>
      </c>
      <c r="AP17" s="16" t="e">
        <f t="shared" si="11"/>
        <v>#VALUE!</v>
      </c>
      <c r="AR17" s="13">
        <v>140</v>
      </c>
      <c r="AS17" s="17">
        <v>50.2</v>
      </c>
      <c r="AT17" s="14">
        <f t="shared" si="12"/>
        <v>5.976190476190477E-3</v>
      </c>
      <c r="AU17" s="15">
        <f>'A2 - Gestion Parcelle'!$J$248*AT17</f>
        <v>0</v>
      </c>
      <c r="AV17" s="16" t="str">
        <f>'A2 - Gestion Parcelle'!$J$265</f>
        <v/>
      </c>
      <c r="AW17" s="16" t="e">
        <f t="shared" si="13"/>
        <v>#VALUE!</v>
      </c>
      <c r="AY17" s="13">
        <v>140</v>
      </c>
      <c r="AZ17" s="17">
        <v>50.2</v>
      </c>
      <c r="BA17" s="14">
        <f t="shared" si="14"/>
        <v>5.976190476190477E-3</v>
      </c>
      <c r="BB17" s="15">
        <f>'A2 - Gestion Parcelle'!$J$287*BA17</f>
        <v>0</v>
      </c>
      <c r="BC17" s="16" t="str">
        <f>'A2 - Gestion Parcelle'!$J$304</f>
        <v/>
      </c>
      <c r="BD17" s="16" t="e">
        <f t="shared" si="15"/>
        <v>#VALUE!</v>
      </c>
      <c r="BF17" s="13">
        <v>140</v>
      </c>
      <c r="BG17" s="17">
        <v>50.2</v>
      </c>
      <c r="BH17" s="14">
        <f t="shared" si="16"/>
        <v>5.976190476190477E-3</v>
      </c>
      <c r="BI17" s="15">
        <f>'A2 - Gestion Parcelle'!$J$326*BH17</f>
        <v>0</v>
      </c>
      <c r="BJ17" s="16" t="str">
        <f>'A2 - Gestion Parcelle'!$J$343</f>
        <v/>
      </c>
      <c r="BK17" s="16" t="e">
        <f t="shared" si="17"/>
        <v>#VALUE!</v>
      </c>
      <c r="BM17" s="13">
        <v>140</v>
      </c>
      <c r="BN17" s="17">
        <v>50.2</v>
      </c>
      <c r="BO17" s="14">
        <f t="shared" si="18"/>
        <v>5.976190476190477E-3</v>
      </c>
      <c r="BP17" s="15">
        <f>'A2 - Gestion Parcelle'!$J$365*BO17</f>
        <v>0</v>
      </c>
      <c r="BQ17" s="16" t="str">
        <f>'A2 - Gestion Parcelle'!$J$382</f>
        <v/>
      </c>
      <c r="BR17" s="16" t="e">
        <f t="shared" si="19"/>
        <v>#VALUE!</v>
      </c>
    </row>
    <row r="18" spans="2:70" x14ac:dyDescent="0.3">
      <c r="B18" s="13">
        <v>150</v>
      </c>
      <c r="C18" s="17">
        <v>51.2</v>
      </c>
      <c r="D18" s="14">
        <f t="shared" si="0"/>
        <v>5.68888888888889E-3</v>
      </c>
      <c r="E18" s="15">
        <f>'A2 - Gestion Parcelle'!$J$14*D18</f>
        <v>0</v>
      </c>
      <c r="F18" s="16" t="str">
        <f>'A2 - Gestion Parcelle'!$J$31</f>
        <v/>
      </c>
      <c r="G18" s="16" t="e">
        <f t="shared" si="1"/>
        <v>#VALUE!</v>
      </c>
      <c r="I18" s="13">
        <v>150</v>
      </c>
      <c r="J18" s="17">
        <v>51.2</v>
      </c>
      <c r="K18" s="14">
        <f t="shared" si="2"/>
        <v>5.68888888888889E-3</v>
      </c>
      <c r="L18" s="15">
        <f>'A2 - Gestion Parcelle'!$J$53*K18</f>
        <v>0</v>
      </c>
      <c r="M18" s="16" t="str">
        <f>'A2 - Gestion Parcelle'!$J$70</f>
        <v/>
      </c>
      <c r="N18" s="16" t="e">
        <f t="shared" si="3"/>
        <v>#VALUE!</v>
      </c>
      <c r="P18" s="13">
        <v>150</v>
      </c>
      <c r="Q18" s="17">
        <v>51.2</v>
      </c>
      <c r="R18" s="14">
        <f t="shared" si="4"/>
        <v>5.68888888888889E-3</v>
      </c>
      <c r="S18" s="15">
        <f>'A2 - Gestion Parcelle'!$J$92*R18</f>
        <v>0</v>
      </c>
      <c r="T18" s="16" t="str">
        <f>'A2 - Gestion Parcelle'!$J$109</f>
        <v/>
      </c>
      <c r="U18" s="16" t="e">
        <f t="shared" si="5"/>
        <v>#VALUE!</v>
      </c>
      <c r="W18" s="13">
        <v>150</v>
      </c>
      <c r="X18" s="17">
        <v>51.2</v>
      </c>
      <c r="Y18" s="14">
        <f t="shared" si="6"/>
        <v>5.68888888888889E-3</v>
      </c>
      <c r="Z18" s="15">
        <f>'A2 - Gestion Parcelle'!$J$131*Y18</f>
        <v>0</v>
      </c>
      <c r="AA18" s="16" t="str">
        <f>'A2 - Gestion Parcelle'!$J$148</f>
        <v/>
      </c>
      <c r="AB18" s="16" t="e">
        <f t="shared" si="7"/>
        <v>#VALUE!</v>
      </c>
      <c r="AD18" s="13">
        <v>150</v>
      </c>
      <c r="AE18" s="17">
        <v>51.2</v>
      </c>
      <c r="AF18" s="14">
        <f t="shared" si="8"/>
        <v>5.68888888888889E-3</v>
      </c>
      <c r="AG18" s="15">
        <f>'A2 - Gestion Parcelle'!$J$170*AF18</f>
        <v>0</v>
      </c>
      <c r="AH18" s="16" t="str">
        <f>'A2 - Gestion Parcelle'!$J$187</f>
        <v/>
      </c>
      <c r="AI18" s="16" t="e">
        <f t="shared" si="9"/>
        <v>#VALUE!</v>
      </c>
      <c r="AK18" s="13">
        <v>150</v>
      </c>
      <c r="AL18" s="17">
        <v>51.2</v>
      </c>
      <c r="AM18" s="14">
        <f t="shared" si="10"/>
        <v>5.68888888888889E-3</v>
      </c>
      <c r="AN18" s="15">
        <f>'A2 - Gestion Parcelle'!$J$209*AM18</f>
        <v>0</v>
      </c>
      <c r="AO18" s="16" t="str">
        <f>'A2 - Gestion Parcelle'!$J$226</f>
        <v/>
      </c>
      <c r="AP18" s="16" t="e">
        <f t="shared" si="11"/>
        <v>#VALUE!</v>
      </c>
      <c r="AR18" s="13">
        <v>150</v>
      </c>
      <c r="AS18" s="17">
        <v>51.2</v>
      </c>
      <c r="AT18" s="14">
        <f t="shared" si="12"/>
        <v>5.68888888888889E-3</v>
      </c>
      <c r="AU18" s="15">
        <f>'A2 - Gestion Parcelle'!$J$248*AT18</f>
        <v>0</v>
      </c>
      <c r="AV18" s="16" t="str">
        <f>'A2 - Gestion Parcelle'!$J$265</f>
        <v/>
      </c>
      <c r="AW18" s="16" t="e">
        <f t="shared" si="13"/>
        <v>#VALUE!</v>
      </c>
      <c r="AY18" s="13">
        <v>150</v>
      </c>
      <c r="AZ18" s="17">
        <v>51.2</v>
      </c>
      <c r="BA18" s="14">
        <f t="shared" si="14"/>
        <v>5.68888888888889E-3</v>
      </c>
      <c r="BB18" s="15">
        <f>'A2 - Gestion Parcelle'!$J$287*BA18</f>
        <v>0</v>
      </c>
      <c r="BC18" s="16" t="str">
        <f>'A2 - Gestion Parcelle'!$J$304</f>
        <v/>
      </c>
      <c r="BD18" s="16" t="e">
        <f t="shared" si="15"/>
        <v>#VALUE!</v>
      </c>
      <c r="BF18" s="13">
        <v>150</v>
      </c>
      <c r="BG18" s="17">
        <v>51.2</v>
      </c>
      <c r="BH18" s="14">
        <f t="shared" si="16"/>
        <v>5.68888888888889E-3</v>
      </c>
      <c r="BI18" s="15">
        <f>'A2 - Gestion Parcelle'!$J$326*BH18</f>
        <v>0</v>
      </c>
      <c r="BJ18" s="16" t="str">
        <f>'A2 - Gestion Parcelle'!$J$343</f>
        <v/>
      </c>
      <c r="BK18" s="16" t="e">
        <f t="shared" si="17"/>
        <v>#VALUE!</v>
      </c>
      <c r="BM18" s="13">
        <v>150</v>
      </c>
      <c r="BN18" s="17">
        <v>51.2</v>
      </c>
      <c r="BO18" s="14">
        <f t="shared" si="18"/>
        <v>5.68888888888889E-3</v>
      </c>
      <c r="BP18" s="15">
        <f>'A2 - Gestion Parcelle'!$J$365*BO18</f>
        <v>0</v>
      </c>
      <c r="BQ18" s="16" t="str">
        <f>'A2 - Gestion Parcelle'!$J$382</f>
        <v/>
      </c>
      <c r="BR18" s="16" t="e">
        <f t="shared" si="19"/>
        <v>#VALUE!</v>
      </c>
    </row>
    <row r="19" spans="2:70" x14ac:dyDescent="0.3">
      <c r="B19" s="13">
        <v>160</v>
      </c>
      <c r="C19" s="17">
        <v>52.1</v>
      </c>
      <c r="D19" s="14">
        <f t="shared" si="0"/>
        <v>5.4270833333333332E-3</v>
      </c>
      <c r="E19" s="15">
        <f>'A2 - Gestion Parcelle'!$J$14*D19</f>
        <v>0</v>
      </c>
      <c r="F19" s="16" t="str">
        <f>'A2 - Gestion Parcelle'!$J$31</f>
        <v/>
      </c>
      <c r="G19" s="16" t="e">
        <f t="shared" si="1"/>
        <v>#VALUE!</v>
      </c>
      <c r="I19" s="13">
        <v>160</v>
      </c>
      <c r="J19" s="17">
        <v>52.1</v>
      </c>
      <c r="K19" s="14">
        <f t="shared" si="2"/>
        <v>5.4270833333333332E-3</v>
      </c>
      <c r="L19" s="15">
        <f>'A2 - Gestion Parcelle'!$J$53*K19</f>
        <v>0</v>
      </c>
      <c r="M19" s="16" t="str">
        <f>'A2 - Gestion Parcelle'!$J$70</f>
        <v/>
      </c>
      <c r="N19" s="16" t="e">
        <f t="shared" si="3"/>
        <v>#VALUE!</v>
      </c>
      <c r="P19" s="13">
        <v>160</v>
      </c>
      <c r="Q19" s="17">
        <v>52.1</v>
      </c>
      <c r="R19" s="14">
        <f t="shared" si="4"/>
        <v>5.4270833333333332E-3</v>
      </c>
      <c r="S19" s="15">
        <f>'A2 - Gestion Parcelle'!$J$92*R19</f>
        <v>0</v>
      </c>
      <c r="T19" s="16" t="str">
        <f>'A2 - Gestion Parcelle'!$J$109</f>
        <v/>
      </c>
      <c r="U19" s="16" t="e">
        <f t="shared" si="5"/>
        <v>#VALUE!</v>
      </c>
      <c r="W19" s="13">
        <v>160</v>
      </c>
      <c r="X19" s="17">
        <v>52.1</v>
      </c>
      <c r="Y19" s="14">
        <f t="shared" si="6"/>
        <v>5.4270833333333332E-3</v>
      </c>
      <c r="Z19" s="15">
        <f>'A2 - Gestion Parcelle'!$J$131*Y19</f>
        <v>0</v>
      </c>
      <c r="AA19" s="16" t="str">
        <f>'A2 - Gestion Parcelle'!$J$148</f>
        <v/>
      </c>
      <c r="AB19" s="16" t="e">
        <f t="shared" si="7"/>
        <v>#VALUE!</v>
      </c>
      <c r="AD19" s="13">
        <v>160</v>
      </c>
      <c r="AE19" s="17">
        <v>52.1</v>
      </c>
      <c r="AF19" s="14">
        <f t="shared" si="8"/>
        <v>5.4270833333333332E-3</v>
      </c>
      <c r="AG19" s="15">
        <f>'A2 - Gestion Parcelle'!$J$170*AF19</f>
        <v>0</v>
      </c>
      <c r="AH19" s="16" t="str">
        <f>'A2 - Gestion Parcelle'!$J$187</f>
        <v/>
      </c>
      <c r="AI19" s="16" t="e">
        <f t="shared" si="9"/>
        <v>#VALUE!</v>
      </c>
      <c r="AK19" s="13">
        <v>160</v>
      </c>
      <c r="AL19" s="17">
        <v>52.1</v>
      </c>
      <c r="AM19" s="14">
        <f t="shared" si="10"/>
        <v>5.4270833333333332E-3</v>
      </c>
      <c r="AN19" s="15">
        <f>'A2 - Gestion Parcelle'!$J$209*AM19</f>
        <v>0</v>
      </c>
      <c r="AO19" s="16" t="str">
        <f>'A2 - Gestion Parcelle'!$J$226</f>
        <v/>
      </c>
      <c r="AP19" s="16" t="e">
        <f t="shared" si="11"/>
        <v>#VALUE!</v>
      </c>
      <c r="AR19" s="13">
        <v>160</v>
      </c>
      <c r="AS19" s="17">
        <v>52.1</v>
      </c>
      <c r="AT19" s="14">
        <f t="shared" si="12"/>
        <v>5.4270833333333332E-3</v>
      </c>
      <c r="AU19" s="15">
        <f>'A2 - Gestion Parcelle'!$J$248*AT19</f>
        <v>0</v>
      </c>
      <c r="AV19" s="16" t="str">
        <f>'A2 - Gestion Parcelle'!$J$265</f>
        <v/>
      </c>
      <c r="AW19" s="16" t="e">
        <f t="shared" si="13"/>
        <v>#VALUE!</v>
      </c>
      <c r="AY19" s="13">
        <v>160</v>
      </c>
      <c r="AZ19" s="17">
        <v>52.1</v>
      </c>
      <c r="BA19" s="14">
        <f t="shared" si="14"/>
        <v>5.4270833333333332E-3</v>
      </c>
      <c r="BB19" s="15">
        <f>'A2 - Gestion Parcelle'!$J$287*BA19</f>
        <v>0</v>
      </c>
      <c r="BC19" s="16" t="str">
        <f>'A2 - Gestion Parcelle'!$J$304</f>
        <v/>
      </c>
      <c r="BD19" s="16" t="e">
        <f t="shared" si="15"/>
        <v>#VALUE!</v>
      </c>
      <c r="BF19" s="13">
        <v>160</v>
      </c>
      <c r="BG19" s="17">
        <v>52.1</v>
      </c>
      <c r="BH19" s="14">
        <f t="shared" si="16"/>
        <v>5.4270833333333332E-3</v>
      </c>
      <c r="BI19" s="15">
        <f>'A2 - Gestion Parcelle'!$J$326*BH19</f>
        <v>0</v>
      </c>
      <c r="BJ19" s="16" t="str">
        <f>'A2 - Gestion Parcelle'!$J$343</f>
        <v/>
      </c>
      <c r="BK19" s="16" t="e">
        <f t="shared" si="17"/>
        <v>#VALUE!</v>
      </c>
      <c r="BM19" s="13">
        <v>160</v>
      </c>
      <c r="BN19" s="17">
        <v>52.1</v>
      </c>
      <c r="BO19" s="14">
        <f t="shared" si="18"/>
        <v>5.4270833333333332E-3</v>
      </c>
      <c r="BP19" s="15">
        <f>'A2 - Gestion Parcelle'!$J$365*BO19</f>
        <v>0</v>
      </c>
      <c r="BQ19" s="16" t="str">
        <f>'A2 - Gestion Parcelle'!$J$382</f>
        <v/>
      </c>
      <c r="BR19" s="16" t="e">
        <f t="shared" si="19"/>
        <v>#VALUE!</v>
      </c>
    </row>
    <row r="20" spans="2:70" x14ac:dyDescent="0.3">
      <c r="B20" s="13">
        <v>170</v>
      </c>
      <c r="C20" s="17">
        <v>53</v>
      </c>
      <c r="D20" s="14">
        <f t="shared" si="0"/>
        <v>5.1960784313725495E-3</v>
      </c>
      <c r="E20" s="15">
        <f>'A2 - Gestion Parcelle'!$J$14*D20</f>
        <v>0</v>
      </c>
      <c r="F20" s="16" t="str">
        <f>'A2 - Gestion Parcelle'!$J$31</f>
        <v/>
      </c>
      <c r="G20" s="16" t="e">
        <f t="shared" si="1"/>
        <v>#VALUE!</v>
      </c>
      <c r="I20" s="13">
        <v>170</v>
      </c>
      <c r="J20" s="17">
        <v>53</v>
      </c>
      <c r="K20" s="14">
        <f t="shared" si="2"/>
        <v>5.1960784313725495E-3</v>
      </c>
      <c r="L20" s="15">
        <f>'A2 - Gestion Parcelle'!$J$53*K20</f>
        <v>0</v>
      </c>
      <c r="M20" s="16" t="str">
        <f>'A2 - Gestion Parcelle'!$J$70</f>
        <v/>
      </c>
      <c r="N20" s="16" t="e">
        <f t="shared" si="3"/>
        <v>#VALUE!</v>
      </c>
      <c r="P20" s="13">
        <v>170</v>
      </c>
      <c r="Q20" s="17">
        <v>53</v>
      </c>
      <c r="R20" s="14">
        <f t="shared" si="4"/>
        <v>5.1960784313725495E-3</v>
      </c>
      <c r="S20" s="15">
        <f>'A2 - Gestion Parcelle'!$J$92*R20</f>
        <v>0</v>
      </c>
      <c r="T20" s="16" t="str">
        <f>'A2 - Gestion Parcelle'!$J$109</f>
        <v/>
      </c>
      <c r="U20" s="16" t="e">
        <f t="shared" si="5"/>
        <v>#VALUE!</v>
      </c>
      <c r="W20" s="13">
        <v>170</v>
      </c>
      <c r="X20" s="17">
        <v>53</v>
      </c>
      <c r="Y20" s="14">
        <f t="shared" si="6"/>
        <v>5.1960784313725495E-3</v>
      </c>
      <c r="Z20" s="15">
        <f>'A2 - Gestion Parcelle'!$J$131*Y20</f>
        <v>0</v>
      </c>
      <c r="AA20" s="16" t="str">
        <f>'A2 - Gestion Parcelle'!$J$148</f>
        <v/>
      </c>
      <c r="AB20" s="16" t="e">
        <f t="shared" si="7"/>
        <v>#VALUE!</v>
      </c>
      <c r="AD20" s="13">
        <v>170</v>
      </c>
      <c r="AE20" s="17">
        <v>53</v>
      </c>
      <c r="AF20" s="14">
        <f t="shared" si="8"/>
        <v>5.1960784313725495E-3</v>
      </c>
      <c r="AG20" s="15">
        <f>'A2 - Gestion Parcelle'!$J$170*AF20</f>
        <v>0</v>
      </c>
      <c r="AH20" s="16" t="str">
        <f>'A2 - Gestion Parcelle'!$J$187</f>
        <v/>
      </c>
      <c r="AI20" s="16" t="e">
        <f t="shared" si="9"/>
        <v>#VALUE!</v>
      </c>
      <c r="AK20" s="13">
        <v>170</v>
      </c>
      <c r="AL20" s="17">
        <v>53</v>
      </c>
      <c r="AM20" s="14">
        <f t="shared" si="10"/>
        <v>5.1960784313725495E-3</v>
      </c>
      <c r="AN20" s="15">
        <f>'A2 - Gestion Parcelle'!$J$209*AM20</f>
        <v>0</v>
      </c>
      <c r="AO20" s="16" t="str">
        <f>'A2 - Gestion Parcelle'!$J$226</f>
        <v/>
      </c>
      <c r="AP20" s="16" t="e">
        <f t="shared" si="11"/>
        <v>#VALUE!</v>
      </c>
      <c r="AR20" s="13">
        <v>170</v>
      </c>
      <c r="AS20" s="17">
        <v>53</v>
      </c>
      <c r="AT20" s="14">
        <f t="shared" si="12"/>
        <v>5.1960784313725495E-3</v>
      </c>
      <c r="AU20" s="15">
        <f>'A2 - Gestion Parcelle'!$J$248*AT20</f>
        <v>0</v>
      </c>
      <c r="AV20" s="16" t="str">
        <f>'A2 - Gestion Parcelle'!$J$265</f>
        <v/>
      </c>
      <c r="AW20" s="16" t="e">
        <f t="shared" si="13"/>
        <v>#VALUE!</v>
      </c>
      <c r="AY20" s="13">
        <v>170</v>
      </c>
      <c r="AZ20" s="17">
        <v>53</v>
      </c>
      <c r="BA20" s="14">
        <f t="shared" si="14"/>
        <v>5.1960784313725495E-3</v>
      </c>
      <c r="BB20" s="15">
        <f>'A2 - Gestion Parcelle'!$J$287*BA20</f>
        <v>0</v>
      </c>
      <c r="BC20" s="16" t="str">
        <f>'A2 - Gestion Parcelle'!$J$304</f>
        <v/>
      </c>
      <c r="BD20" s="16" t="e">
        <f t="shared" si="15"/>
        <v>#VALUE!</v>
      </c>
      <c r="BF20" s="13">
        <v>170</v>
      </c>
      <c r="BG20" s="17">
        <v>53</v>
      </c>
      <c r="BH20" s="14">
        <f t="shared" si="16"/>
        <v>5.1960784313725495E-3</v>
      </c>
      <c r="BI20" s="15">
        <f>'A2 - Gestion Parcelle'!$J$326*BH20</f>
        <v>0</v>
      </c>
      <c r="BJ20" s="16" t="str">
        <f>'A2 - Gestion Parcelle'!$J$343</f>
        <v/>
      </c>
      <c r="BK20" s="16" t="e">
        <f t="shared" si="17"/>
        <v>#VALUE!</v>
      </c>
      <c r="BM20" s="13">
        <v>170</v>
      </c>
      <c r="BN20" s="17">
        <v>53</v>
      </c>
      <c r="BO20" s="14">
        <f t="shared" si="18"/>
        <v>5.1960784313725495E-3</v>
      </c>
      <c r="BP20" s="15">
        <f>'A2 - Gestion Parcelle'!$J$365*BO20</f>
        <v>0</v>
      </c>
      <c r="BQ20" s="16" t="str">
        <f>'A2 - Gestion Parcelle'!$J$382</f>
        <v/>
      </c>
      <c r="BR20" s="16" t="e">
        <f t="shared" si="19"/>
        <v>#VALUE!</v>
      </c>
    </row>
    <row r="21" spans="2:70" x14ac:dyDescent="0.3">
      <c r="B21" s="13">
        <v>180</v>
      </c>
      <c r="C21" s="17">
        <v>53.9</v>
      </c>
      <c r="D21" s="14">
        <f t="shared" si="0"/>
        <v>4.9907407407407409E-3</v>
      </c>
      <c r="E21" s="15">
        <f>'A2 - Gestion Parcelle'!$J$14*D21</f>
        <v>0</v>
      </c>
      <c r="F21" s="16" t="str">
        <f>'A2 - Gestion Parcelle'!$J$31</f>
        <v/>
      </c>
      <c r="G21" s="16" t="e">
        <f t="shared" si="1"/>
        <v>#VALUE!</v>
      </c>
      <c r="I21" s="13">
        <v>180</v>
      </c>
      <c r="J21" s="17">
        <v>53.9</v>
      </c>
      <c r="K21" s="14">
        <f t="shared" si="2"/>
        <v>4.9907407407407409E-3</v>
      </c>
      <c r="L21" s="15">
        <f>'A2 - Gestion Parcelle'!$J$53*K21</f>
        <v>0</v>
      </c>
      <c r="M21" s="16" t="str">
        <f>'A2 - Gestion Parcelle'!$J$70</f>
        <v/>
      </c>
      <c r="N21" s="16" t="e">
        <f t="shared" si="3"/>
        <v>#VALUE!</v>
      </c>
      <c r="P21" s="13">
        <v>180</v>
      </c>
      <c r="Q21" s="17">
        <v>53.9</v>
      </c>
      <c r="R21" s="14">
        <f t="shared" si="4"/>
        <v>4.9907407407407409E-3</v>
      </c>
      <c r="S21" s="15">
        <f>'A2 - Gestion Parcelle'!$J$92*R21</f>
        <v>0</v>
      </c>
      <c r="T21" s="16" t="str">
        <f>'A2 - Gestion Parcelle'!$J$109</f>
        <v/>
      </c>
      <c r="U21" s="16" t="e">
        <f t="shared" si="5"/>
        <v>#VALUE!</v>
      </c>
      <c r="W21" s="13">
        <v>180</v>
      </c>
      <c r="X21" s="17">
        <v>53.9</v>
      </c>
      <c r="Y21" s="14">
        <f t="shared" si="6"/>
        <v>4.9907407407407409E-3</v>
      </c>
      <c r="Z21" s="15">
        <f>'A2 - Gestion Parcelle'!$J$131*Y21</f>
        <v>0</v>
      </c>
      <c r="AA21" s="16" t="str">
        <f>'A2 - Gestion Parcelle'!$J$148</f>
        <v/>
      </c>
      <c r="AB21" s="16" t="e">
        <f t="shared" si="7"/>
        <v>#VALUE!</v>
      </c>
      <c r="AD21" s="13">
        <v>180</v>
      </c>
      <c r="AE21" s="17">
        <v>53.9</v>
      </c>
      <c r="AF21" s="14">
        <f t="shared" si="8"/>
        <v>4.9907407407407409E-3</v>
      </c>
      <c r="AG21" s="15">
        <f>'A2 - Gestion Parcelle'!$J$170*AF21</f>
        <v>0</v>
      </c>
      <c r="AH21" s="16" t="str">
        <f>'A2 - Gestion Parcelle'!$J$187</f>
        <v/>
      </c>
      <c r="AI21" s="16" t="e">
        <f t="shared" si="9"/>
        <v>#VALUE!</v>
      </c>
      <c r="AK21" s="13">
        <v>180</v>
      </c>
      <c r="AL21" s="17">
        <v>53.9</v>
      </c>
      <c r="AM21" s="14">
        <f t="shared" si="10"/>
        <v>4.9907407407407409E-3</v>
      </c>
      <c r="AN21" s="15">
        <f>'A2 - Gestion Parcelle'!$J$209*AM21</f>
        <v>0</v>
      </c>
      <c r="AO21" s="16" t="str">
        <f>'A2 - Gestion Parcelle'!$J$226</f>
        <v/>
      </c>
      <c r="AP21" s="16" t="e">
        <f t="shared" si="11"/>
        <v>#VALUE!</v>
      </c>
      <c r="AR21" s="13">
        <v>180</v>
      </c>
      <c r="AS21" s="17">
        <v>53.9</v>
      </c>
      <c r="AT21" s="14">
        <f t="shared" si="12"/>
        <v>4.9907407407407409E-3</v>
      </c>
      <c r="AU21" s="15">
        <f>'A2 - Gestion Parcelle'!$J$248*AT21</f>
        <v>0</v>
      </c>
      <c r="AV21" s="16" t="str">
        <f>'A2 - Gestion Parcelle'!$J$265</f>
        <v/>
      </c>
      <c r="AW21" s="16" t="e">
        <f t="shared" si="13"/>
        <v>#VALUE!</v>
      </c>
      <c r="AY21" s="13">
        <v>180</v>
      </c>
      <c r="AZ21" s="17">
        <v>53.9</v>
      </c>
      <c r="BA21" s="14">
        <f t="shared" si="14"/>
        <v>4.9907407407407409E-3</v>
      </c>
      <c r="BB21" s="15">
        <f>'A2 - Gestion Parcelle'!$J$287*BA21</f>
        <v>0</v>
      </c>
      <c r="BC21" s="16" t="str">
        <f>'A2 - Gestion Parcelle'!$J$304</f>
        <v/>
      </c>
      <c r="BD21" s="16" t="e">
        <f t="shared" si="15"/>
        <v>#VALUE!</v>
      </c>
      <c r="BF21" s="13">
        <v>180</v>
      </c>
      <c r="BG21" s="17">
        <v>53.9</v>
      </c>
      <c r="BH21" s="14">
        <f t="shared" si="16"/>
        <v>4.9907407407407409E-3</v>
      </c>
      <c r="BI21" s="15">
        <f>'A2 - Gestion Parcelle'!$J$326*BH21</f>
        <v>0</v>
      </c>
      <c r="BJ21" s="16" t="str">
        <f>'A2 - Gestion Parcelle'!$J$343</f>
        <v/>
      </c>
      <c r="BK21" s="16" t="e">
        <f t="shared" si="17"/>
        <v>#VALUE!</v>
      </c>
      <c r="BM21" s="13">
        <v>180</v>
      </c>
      <c r="BN21" s="17">
        <v>53.9</v>
      </c>
      <c r="BO21" s="14">
        <f t="shared" si="18"/>
        <v>4.9907407407407409E-3</v>
      </c>
      <c r="BP21" s="15">
        <f>'A2 - Gestion Parcelle'!$J$365*BO21</f>
        <v>0</v>
      </c>
      <c r="BQ21" s="16" t="str">
        <f>'A2 - Gestion Parcelle'!$J$382</f>
        <v/>
      </c>
      <c r="BR21" s="16" t="e">
        <f t="shared" si="19"/>
        <v>#VALUE!</v>
      </c>
    </row>
    <row r="22" spans="2:70" x14ac:dyDescent="0.3">
      <c r="B22" s="13">
        <v>190</v>
      </c>
      <c r="C22" s="17">
        <v>54.7</v>
      </c>
      <c r="D22" s="14">
        <f t="shared" si="0"/>
        <v>4.798245614035088E-3</v>
      </c>
      <c r="E22" s="15">
        <f>'A2 - Gestion Parcelle'!$J$14*D22</f>
        <v>0</v>
      </c>
      <c r="F22" s="16" t="str">
        <f>'A2 - Gestion Parcelle'!$J$31</f>
        <v/>
      </c>
      <c r="G22" s="16" t="e">
        <f t="shared" si="1"/>
        <v>#VALUE!</v>
      </c>
      <c r="I22" s="13">
        <v>190</v>
      </c>
      <c r="J22" s="17">
        <v>54.7</v>
      </c>
      <c r="K22" s="14">
        <f t="shared" si="2"/>
        <v>4.798245614035088E-3</v>
      </c>
      <c r="L22" s="15">
        <f>'A2 - Gestion Parcelle'!$J$53*K22</f>
        <v>0</v>
      </c>
      <c r="M22" s="16" t="str">
        <f>'A2 - Gestion Parcelle'!$J$70</f>
        <v/>
      </c>
      <c r="N22" s="16" t="e">
        <f t="shared" si="3"/>
        <v>#VALUE!</v>
      </c>
      <c r="P22" s="13">
        <v>190</v>
      </c>
      <c r="Q22" s="17">
        <v>54.7</v>
      </c>
      <c r="R22" s="14">
        <f t="shared" si="4"/>
        <v>4.798245614035088E-3</v>
      </c>
      <c r="S22" s="15">
        <f>'A2 - Gestion Parcelle'!$J$92*R22</f>
        <v>0</v>
      </c>
      <c r="T22" s="16" t="str">
        <f>'A2 - Gestion Parcelle'!$J$109</f>
        <v/>
      </c>
      <c r="U22" s="16" t="e">
        <f t="shared" si="5"/>
        <v>#VALUE!</v>
      </c>
      <c r="W22" s="13">
        <v>190</v>
      </c>
      <c r="X22" s="17">
        <v>54.7</v>
      </c>
      <c r="Y22" s="14">
        <f t="shared" si="6"/>
        <v>4.798245614035088E-3</v>
      </c>
      <c r="Z22" s="15">
        <f>'A2 - Gestion Parcelle'!$J$131*Y22</f>
        <v>0</v>
      </c>
      <c r="AA22" s="16" t="str">
        <f>'A2 - Gestion Parcelle'!$J$148</f>
        <v/>
      </c>
      <c r="AB22" s="16" t="e">
        <f t="shared" si="7"/>
        <v>#VALUE!</v>
      </c>
      <c r="AD22" s="13">
        <v>190</v>
      </c>
      <c r="AE22" s="17">
        <v>54.7</v>
      </c>
      <c r="AF22" s="14">
        <f t="shared" si="8"/>
        <v>4.798245614035088E-3</v>
      </c>
      <c r="AG22" s="15">
        <f>'A2 - Gestion Parcelle'!$J$170*AF22</f>
        <v>0</v>
      </c>
      <c r="AH22" s="16" t="str">
        <f>'A2 - Gestion Parcelle'!$J$187</f>
        <v/>
      </c>
      <c r="AI22" s="16" t="e">
        <f t="shared" si="9"/>
        <v>#VALUE!</v>
      </c>
      <c r="AK22" s="13">
        <v>190</v>
      </c>
      <c r="AL22" s="17">
        <v>54.7</v>
      </c>
      <c r="AM22" s="14">
        <f t="shared" si="10"/>
        <v>4.798245614035088E-3</v>
      </c>
      <c r="AN22" s="15">
        <f>'A2 - Gestion Parcelle'!$J$209*AM22</f>
        <v>0</v>
      </c>
      <c r="AO22" s="16" t="str">
        <f>'A2 - Gestion Parcelle'!$J$226</f>
        <v/>
      </c>
      <c r="AP22" s="16" t="e">
        <f t="shared" si="11"/>
        <v>#VALUE!</v>
      </c>
      <c r="AR22" s="13">
        <v>190</v>
      </c>
      <c r="AS22" s="17">
        <v>54.7</v>
      </c>
      <c r="AT22" s="14">
        <f t="shared" si="12"/>
        <v>4.798245614035088E-3</v>
      </c>
      <c r="AU22" s="15">
        <f>'A2 - Gestion Parcelle'!$J$248*AT22</f>
        <v>0</v>
      </c>
      <c r="AV22" s="16" t="str">
        <f>'A2 - Gestion Parcelle'!$J$265</f>
        <v/>
      </c>
      <c r="AW22" s="16" t="e">
        <f t="shared" si="13"/>
        <v>#VALUE!</v>
      </c>
      <c r="AY22" s="13">
        <v>190</v>
      </c>
      <c r="AZ22" s="17">
        <v>54.7</v>
      </c>
      <c r="BA22" s="14">
        <f t="shared" si="14"/>
        <v>4.798245614035088E-3</v>
      </c>
      <c r="BB22" s="15">
        <f>'A2 - Gestion Parcelle'!$J$287*BA22</f>
        <v>0</v>
      </c>
      <c r="BC22" s="16" t="str">
        <f>'A2 - Gestion Parcelle'!$J$304</f>
        <v/>
      </c>
      <c r="BD22" s="16" t="e">
        <f t="shared" si="15"/>
        <v>#VALUE!</v>
      </c>
      <c r="BF22" s="13">
        <v>190</v>
      </c>
      <c r="BG22" s="17">
        <v>54.7</v>
      </c>
      <c r="BH22" s="14">
        <f t="shared" si="16"/>
        <v>4.798245614035088E-3</v>
      </c>
      <c r="BI22" s="15">
        <f>'A2 - Gestion Parcelle'!$J$326*BH22</f>
        <v>0</v>
      </c>
      <c r="BJ22" s="16" t="str">
        <f>'A2 - Gestion Parcelle'!$J$343</f>
        <v/>
      </c>
      <c r="BK22" s="16" t="e">
        <f t="shared" si="17"/>
        <v>#VALUE!</v>
      </c>
      <c r="BM22" s="13">
        <v>190</v>
      </c>
      <c r="BN22" s="17">
        <v>54.7</v>
      </c>
      <c r="BO22" s="14">
        <f t="shared" si="18"/>
        <v>4.798245614035088E-3</v>
      </c>
      <c r="BP22" s="15">
        <f>'A2 - Gestion Parcelle'!$J$365*BO22</f>
        <v>0</v>
      </c>
      <c r="BQ22" s="16" t="str">
        <f>'A2 - Gestion Parcelle'!$J$382</f>
        <v/>
      </c>
      <c r="BR22" s="16" t="e">
        <f t="shared" si="19"/>
        <v>#VALUE!</v>
      </c>
    </row>
    <row r="23" spans="2:70" x14ac:dyDescent="0.3">
      <c r="B23" s="13">
        <v>200</v>
      </c>
      <c r="C23" s="17">
        <v>55.5</v>
      </c>
      <c r="D23" s="14">
        <f t="shared" si="0"/>
        <v>4.6250000000000006E-3</v>
      </c>
      <c r="E23" s="15">
        <f>'A2 - Gestion Parcelle'!$J$14*D23</f>
        <v>0</v>
      </c>
      <c r="F23" s="16" t="str">
        <f>'A2 - Gestion Parcelle'!$J$31</f>
        <v/>
      </c>
      <c r="G23" s="16" t="e">
        <f t="shared" si="1"/>
        <v>#VALUE!</v>
      </c>
      <c r="I23" s="13">
        <v>200</v>
      </c>
      <c r="J23" s="17">
        <v>55.5</v>
      </c>
      <c r="K23" s="14">
        <f t="shared" si="2"/>
        <v>4.6250000000000006E-3</v>
      </c>
      <c r="L23" s="15">
        <f>'A2 - Gestion Parcelle'!$J$53*K23</f>
        <v>0</v>
      </c>
      <c r="M23" s="16" t="str">
        <f>'A2 - Gestion Parcelle'!$J$70</f>
        <v/>
      </c>
      <c r="N23" s="16" t="e">
        <f t="shared" si="3"/>
        <v>#VALUE!</v>
      </c>
      <c r="P23" s="13">
        <v>200</v>
      </c>
      <c r="Q23" s="17">
        <v>55.5</v>
      </c>
      <c r="R23" s="14">
        <f t="shared" si="4"/>
        <v>4.6250000000000006E-3</v>
      </c>
      <c r="S23" s="15">
        <f>'A2 - Gestion Parcelle'!$J$92*R23</f>
        <v>0</v>
      </c>
      <c r="T23" s="16" t="str">
        <f>'A2 - Gestion Parcelle'!$J$109</f>
        <v/>
      </c>
      <c r="U23" s="16" t="e">
        <f t="shared" si="5"/>
        <v>#VALUE!</v>
      </c>
      <c r="W23" s="13">
        <v>200</v>
      </c>
      <c r="X23" s="17">
        <v>55.5</v>
      </c>
      <c r="Y23" s="14">
        <f t="shared" si="6"/>
        <v>4.6250000000000006E-3</v>
      </c>
      <c r="Z23" s="15">
        <f>'A2 - Gestion Parcelle'!$J$131*Y23</f>
        <v>0</v>
      </c>
      <c r="AA23" s="16" t="str">
        <f>'A2 - Gestion Parcelle'!$J$148</f>
        <v/>
      </c>
      <c r="AB23" s="16" t="e">
        <f t="shared" si="7"/>
        <v>#VALUE!</v>
      </c>
      <c r="AD23" s="13">
        <v>200</v>
      </c>
      <c r="AE23" s="17">
        <v>55.5</v>
      </c>
      <c r="AF23" s="14">
        <f t="shared" si="8"/>
        <v>4.6250000000000006E-3</v>
      </c>
      <c r="AG23" s="15">
        <f>'A2 - Gestion Parcelle'!$J$170*AF23</f>
        <v>0</v>
      </c>
      <c r="AH23" s="16" t="str">
        <f>'A2 - Gestion Parcelle'!$J$187</f>
        <v/>
      </c>
      <c r="AI23" s="16" t="e">
        <f t="shared" si="9"/>
        <v>#VALUE!</v>
      </c>
      <c r="AK23" s="13">
        <v>200</v>
      </c>
      <c r="AL23" s="17">
        <v>55.5</v>
      </c>
      <c r="AM23" s="14">
        <f t="shared" si="10"/>
        <v>4.6250000000000006E-3</v>
      </c>
      <c r="AN23" s="15">
        <f>'A2 - Gestion Parcelle'!$J$209*AM23</f>
        <v>0</v>
      </c>
      <c r="AO23" s="16" t="str">
        <f>'A2 - Gestion Parcelle'!$J$226</f>
        <v/>
      </c>
      <c r="AP23" s="16" t="e">
        <f t="shared" si="11"/>
        <v>#VALUE!</v>
      </c>
      <c r="AR23" s="13">
        <v>200</v>
      </c>
      <c r="AS23" s="17">
        <v>55.5</v>
      </c>
      <c r="AT23" s="14">
        <f t="shared" si="12"/>
        <v>4.6250000000000006E-3</v>
      </c>
      <c r="AU23" s="15">
        <f>'A2 - Gestion Parcelle'!$J$248*AT23</f>
        <v>0</v>
      </c>
      <c r="AV23" s="16" t="str">
        <f>'A2 - Gestion Parcelle'!$J$265</f>
        <v/>
      </c>
      <c r="AW23" s="16" t="e">
        <f t="shared" si="13"/>
        <v>#VALUE!</v>
      </c>
      <c r="AY23" s="13">
        <v>200</v>
      </c>
      <c r="AZ23" s="17">
        <v>55.5</v>
      </c>
      <c r="BA23" s="14">
        <f t="shared" si="14"/>
        <v>4.6250000000000006E-3</v>
      </c>
      <c r="BB23" s="15">
        <f>'A2 - Gestion Parcelle'!$J$287*BA23</f>
        <v>0</v>
      </c>
      <c r="BC23" s="16" t="str">
        <f>'A2 - Gestion Parcelle'!$J$304</f>
        <v/>
      </c>
      <c r="BD23" s="16" t="e">
        <f t="shared" si="15"/>
        <v>#VALUE!</v>
      </c>
      <c r="BF23" s="13">
        <v>200</v>
      </c>
      <c r="BG23" s="17">
        <v>55.5</v>
      </c>
      <c r="BH23" s="14">
        <f t="shared" si="16"/>
        <v>4.6250000000000006E-3</v>
      </c>
      <c r="BI23" s="15">
        <f>'A2 - Gestion Parcelle'!$J$326*BH23</f>
        <v>0</v>
      </c>
      <c r="BJ23" s="16" t="str">
        <f>'A2 - Gestion Parcelle'!$J$343</f>
        <v/>
      </c>
      <c r="BK23" s="16" t="e">
        <f t="shared" si="17"/>
        <v>#VALUE!</v>
      </c>
      <c r="BM23" s="13">
        <v>200</v>
      </c>
      <c r="BN23" s="17">
        <v>55.5</v>
      </c>
      <c r="BO23" s="14">
        <f t="shared" si="18"/>
        <v>4.6250000000000006E-3</v>
      </c>
      <c r="BP23" s="15">
        <f>'A2 - Gestion Parcelle'!$J$365*BO23</f>
        <v>0</v>
      </c>
      <c r="BQ23" s="16" t="str">
        <f>'A2 - Gestion Parcelle'!$J$382</f>
        <v/>
      </c>
      <c r="BR23" s="16" t="e">
        <f t="shared" si="19"/>
        <v>#VALUE!</v>
      </c>
    </row>
    <row r="24" spans="2:70" x14ac:dyDescent="0.3">
      <c r="B24" s="13">
        <v>210</v>
      </c>
      <c r="C24" s="17">
        <v>56.2</v>
      </c>
      <c r="D24" s="14">
        <f t="shared" si="0"/>
        <v>4.4603174603174605E-3</v>
      </c>
      <c r="E24" s="15">
        <f>'A2 - Gestion Parcelle'!$J$14*D24</f>
        <v>0</v>
      </c>
      <c r="F24" s="16" t="str">
        <f>'A2 - Gestion Parcelle'!$J$31</f>
        <v/>
      </c>
      <c r="G24" s="16" t="e">
        <f t="shared" si="1"/>
        <v>#VALUE!</v>
      </c>
      <c r="I24" s="13">
        <v>210</v>
      </c>
      <c r="J24" s="17">
        <v>56.2</v>
      </c>
      <c r="K24" s="14">
        <f t="shared" si="2"/>
        <v>4.4603174603174605E-3</v>
      </c>
      <c r="L24" s="15">
        <f>'A2 - Gestion Parcelle'!$J$53*K24</f>
        <v>0</v>
      </c>
      <c r="M24" s="16" t="str">
        <f>'A2 - Gestion Parcelle'!$J$70</f>
        <v/>
      </c>
      <c r="N24" s="16" t="e">
        <f t="shared" si="3"/>
        <v>#VALUE!</v>
      </c>
      <c r="P24" s="13">
        <v>210</v>
      </c>
      <c r="Q24" s="17">
        <v>56.2</v>
      </c>
      <c r="R24" s="14">
        <f t="shared" si="4"/>
        <v>4.4603174603174605E-3</v>
      </c>
      <c r="S24" s="15">
        <f>'A2 - Gestion Parcelle'!$J$92*R24</f>
        <v>0</v>
      </c>
      <c r="T24" s="16" t="str">
        <f>'A2 - Gestion Parcelle'!$J$109</f>
        <v/>
      </c>
      <c r="U24" s="16" t="e">
        <f t="shared" si="5"/>
        <v>#VALUE!</v>
      </c>
      <c r="W24" s="13">
        <v>210</v>
      </c>
      <c r="X24" s="17">
        <v>56.2</v>
      </c>
      <c r="Y24" s="14">
        <f t="shared" si="6"/>
        <v>4.4603174603174605E-3</v>
      </c>
      <c r="Z24" s="15">
        <f>'A2 - Gestion Parcelle'!$J$131*Y24</f>
        <v>0</v>
      </c>
      <c r="AA24" s="16" t="str">
        <f>'A2 - Gestion Parcelle'!$J$148</f>
        <v/>
      </c>
      <c r="AB24" s="16" t="e">
        <f t="shared" si="7"/>
        <v>#VALUE!</v>
      </c>
      <c r="AD24" s="13">
        <v>210</v>
      </c>
      <c r="AE24" s="17">
        <v>56.2</v>
      </c>
      <c r="AF24" s="14">
        <f t="shared" si="8"/>
        <v>4.4603174603174605E-3</v>
      </c>
      <c r="AG24" s="15">
        <f>'A2 - Gestion Parcelle'!$J$170*AF24</f>
        <v>0</v>
      </c>
      <c r="AH24" s="16" t="str">
        <f>'A2 - Gestion Parcelle'!$J$187</f>
        <v/>
      </c>
      <c r="AI24" s="16" t="e">
        <f t="shared" si="9"/>
        <v>#VALUE!</v>
      </c>
      <c r="AK24" s="13">
        <v>210</v>
      </c>
      <c r="AL24" s="17">
        <v>56.2</v>
      </c>
      <c r="AM24" s="14">
        <f t="shared" si="10"/>
        <v>4.4603174603174605E-3</v>
      </c>
      <c r="AN24" s="15">
        <f>'A2 - Gestion Parcelle'!$J$209*AM24</f>
        <v>0</v>
      </c>
      <c r="AO24" s="16" t="str">
        <f>'A2 - Gestion Parcelle'!$J$226</f>
        <v/>
      </c>
      <c r="AP24" s="16" t="e">
        <f t="shared" si="11"/>
        <v>#VALUE!</v>
      </c>
      <c r="AR24" s="13">
        <v>210</v>
      </c>
      <c r="AS24" s="17">
        <v>56.2</v>
      </c>
      <c r="AT24" s="14">
        <f t="shared" si="12"/>
        <v>4.4603174603174605E-3</v>
      </c>
      <c r="AU24" s="15">
        <f>'A2 - Gestion Parcelle'!$J$248*AT24</f>
        <v>0</v>
      </c>
      <c r="AV24" s="16" t="str">
        <f>'A2 - Gestion Parcelle'!$J$265</f>
        <v/>
      </c>
      <c r="AW24" s="16" t="e">
        <f t="shared" si="13"/>
        <v>#VALUE!</v>
      </c>
      <c r="AY24" s="13">
        <v>210</v>
      </c>
      <c r="AZ24" s="17">
        <v>56.2</v>
      </c>
      <c r="BA24" s="14">
        <f t="shared" si="14"/>
        <v>4.4603174603174605E-3</v>
      </c>
      <c r="BB24" s="15">
        <f>'A2 - Gestion Parcelle'!$J$287*BA24</f>
        <v>0</v>
      </c>
      <c r="BC24" s="16" t="str">
        <f>'A2 - Gestion Parcelle'!$J$304</f>
        <v/>
      </c>
      <c r="BD24" s="16" t="e">
        <f t="shared" si="15"/>
        <v>#VALUE!</v>
      </c>
      <c r="BF24" s="13">
        <v>210</v>
      </c>
      <c r="BG24" s="17">
        <v>56.2</v>
      </c>
      <c r="BH24" s="14">
        <f t="shared" si="16"/>
        <v>4.4603174603174605E-3</v>
      </c>
      <c r="BI24" s="15">
        <f>'A2 - Gestion Parcelle'!$J$326*BH24</f>
        <v>0</v>
      </c>
      <c r="BJ24" s="16" t="str">
        <f>'A2 - Gestion Parcelle'!$J$343</f>
        <v/>
      </c>
      <c r="BK24" s="16" t="e">
        <f t="shared" si="17"/>
        <v>#VALUE!</v>
      </c>
      <c r="BM24" s="13">
        <v>210</v>
      </c>
      <c r="BN24" s="17">
        <v>56.2</v>
      </c>
      <c r="BO24" s="14">
        <f t="shared" si="18"/>
        <v>4.4603174603174605E-3</v>
      </c>
      <c r="BP24" s="15">
        <f>'A2 - Gestion Parcelle'!$J$365*BO24</f>
        <v>0</v>
      </c>
      <c r="BQ24" s="16" t="str">
        <f>'A2 - Gestion Parcelle'!$J$382</f>
        <v/>
      </c>
      <c r="BR24" s="16" t="e">
        <f t="shared" si="19"/>
        <v>#VALUE!</v>
      </c>
    </row>
    <row r="25" spans="2:70" x14ac:dyDescent="0.3">
      <c r="B25" s="13">
        <v>220</v>
      </c>
      <c r="C25" s="17">
        <v>56.9</v>
      </c>
      <c r="D25" s="14">
        <f t="shared" si="0"/>
        <v>4.3106060606060599E-3</v>
      </c>
      <c r="E25" s="15">
        <f>'A2 - Gestion Parcelle'!$J$14*D25</f>
        <v>0</v>
      </c>
      <c r="F25" s="16" t="str">
        <f>'A2 - Gestion Parcelle'!$J$31</f>
        <v/>
      </c>
      <c r="G25" s="16" t="e">
        <f t="shared" si="1"/>
        <v>#VALUE!</v>
      </c>
      <c r="I25" s="13">
        <v>220</v>
      </c>
      <c r="J25" s="17">
        <v>56.9</v>
      </c>
      <c r="K25" s="14">
        <f t="shared" si="2"/>
        <v>4.3106060606060599E-3</v>
      </c>
      <c r="L25" s="15">
        <f>'A2 - Gestion Parcelle'!$J$53*K25</f>
        <v>0</v>
      </c>
      <c r="M25" s="16" t="str">
        <f>'A2 - Gestion Parcelle'!$J$70</f>
        <v/>
      </c>
      <c r="N25" s="16" t="e">
        <f t="shared" si="3"/>
        <v>#VALUE!</v>
      </c>
      <c r="P25" s="13">
        <v>220</v>
      </c>
      <c r="Q25" s="17">
        <v>56.9</v>
      </c>
      <c r="R25" s="14">
        <f t="shared" si="4"/>
        <v>4.3106060606060599E-3</v>
      </c>
      <c r="S25" s="15">
        <f>'A2 - Gestion Parcelle'!$J$92*R25</f>
        <v>0</v>
      </c>
      <c r="T25" s="16" t="str">
        <f>'A2 - Gestion Parcelle'!$J$109</f>
        <v/>
      </c>
      <c r="U25" s="16" t="e">
        <f t="shared" si="5"/>
        <v>#VALUE!</v>
      </c>
      <c r="W25" s="13">
        <v>220</v>
      </c>
      <c r="X25" s="17">
        <v>56.9</v>
      </c>
      <c r="Y25" s="14">
        <f t="shared" si="6"/>
        <v>4.3106060606060599E-3</v>
      </c>
      <c r="Z25" s="15">
        <f>'A2 - Gestion Parcelle'!$J$131*Y25</f>
        <v>0</v>
      </c>
      <c r="AA25" s="16" t="str">
        <f>'A2 - Gestion Parcelle'!$J$148</f>
        <v/>
      </c>
      <c r="AB25" s="16" t="e">
        <f t="shared" si="7"/>
        <v>#VALUE!</v>
      </c>
      <c r="AD25" s="13">
        <v>220</v>
      </c>
      <c r="AE25" s="17">
        <v>56.9</v>
      </c>
      <c r="AF25" s="14">
        <f t="shared" si="8"/>
        <v>4.3106060606060599E-3</v>
      </c>
      <c r="AG25" s="15">
        <f>'A2 - Gestion Parcelle'!$J$170*AF25</f>
        <v>0</v>
      </c>
      <c r="AH25" s="16" t="str">
        <f>'A2 - Gestion Parcelle'!$J$187</f>
        <v/>
      </c>
      <c r="AI25" s="16" t="e">
        <f t="shared" si="9"/>
        <v>#VALUE!</v>
      </c>
      <c r="AK25" s="13">
        <v>220</v>
      </c>
      <c r="AL25" s="17">
        <v>56.9</v>
      </c>
      <c r="AM25" s="14">
        <f t="shared" si="10"/>
        <v>4.3106060606060599E-3</v>
      </c>
      <c r="AN25" s="15">
        <f>'A2 - Gestion Parcelle'!$J$209*AM25</f>
        <v>0</v>
      </c>
      <c r="AO25" s="16" t="str">
        <f>'A2 - Gestion Parcelle'!$J$226</f>
        <v/>
      </c>
      <c r="AP25" s="16" t="e">
        <f t="shared" si="11"/>
        <v>#VALUE!</v>
      </c>
      <c r="AR25" s="13">
        <v>220</v>
      </c>
      <c r="AS25" s="17">
        <v>56.9</v>
      </c>
      <c r="AT25" s="14">
        <f t="shared" si="12"/>
        <v>4.3106060606060599E-3</v>
      </c>
      <c r="AU25" s="15">
        <f>'A2 - Gestion Parcelle'!$J$248*AT25</f>
        <v>0</v>
      </c>
      <c r="AV25" s="16" t="str">
        <f>'A2 - Gestion Parcelle'!$J$265</f>
        <v/>
      </c>
      <c r="AW25" s="16" t="e">
        <f t="shared" si="13"/>
        <v>#VALUE!</v>
      </c>
      <c r="AY25" s="13">
        <v>220</v>
      </c>
      <c r="AZ25" s="17">
        <v>56.9</v>
      </c>
      <c r="BA25" s="14">
        <f t="shared" si="14"/>
        <v>4.3106060606060599E-3</v>
      </c>
      <c r="BB25" s="15">
        <f>'A2 - Gestion Parcelle'!$J$287*BA25</f>
        <v>0</v>
      </c>
      <c r="BC25" s="16" t="str">
        <f>'A2 - Gestion Parcelle'!$J$304</f>
        <v/>
      </c>
      <c r="BD25" s="16" t="e">
        <f t="shared" si="15"/>
        <v>#VALUE!</v>
      </c>
      <c r="BF25" s="13">
        <v>220</v>
      </c>
      <c r="BG25" s="17">
        <v>56.9</v>
      </c>
      <c r="BH25" s="14">
        <f t="shared" si="16"/>
        <v>4.3106060606060599E-3</v>
      </c>
      <c r="BI25" s="15">
        <f>'A2 - Gestion Parcelle'!$J$326*BH25</f>
        <v>0</v>
      </c>
      <c r="BJ25" s="16" t="str">
        <f>'A2 - Gestion Parcelle'!$J$343</f>
        <v/>
      </c>
      <c r="BK25" s="16" t="e">
        <f t="shared" si="17"/>
        <v>#VALUE!</v>
      </c>
      <c r="BM25" s="13">
        <v>220</v>
      </c>
      <c r="BN25" s="17">
        <v>56.9</v>
      </c>
      <c r="BO25" s="14">
        <f t="shared" si="18"/>
        <v>4.3106060606060599E-3</v>
      </c>
      <c r="BP25" s="15">
        <f>'A2 - Gestion Parcelle'!$J$365*BO25</f>
        <v>0</v>
      </c>
      <c r="BQ25" s="16" t="str">
        <f>'A2 - Gestion Parcelle'!$J$382</f>
        <v/>
      </c>
      <c r="BR25" s="16" t="e">
        <f t="shared" si="19"/>
        <v>#VALUE!</v>
      </c>
    </row>
    <row r="26" spans="2:70" x14ac:dyDescent="0.3">
      <c r="B26" s="13">
        <v>230</v>
      </c>
      <c r="C26" s="17">
        <v>57.6</v>
      </c>
      <c r="D26" s="14">
        <f t="shared" si="0"/>
        <v>4.1739130434782614E-3</v>
      </c>
      <c r="E26" s="15">
        <f>'A2 - Gestion Parcelle'!$J$14*D26</f>
        <v>0</v>
      </c>
      <c r="F26" s="16" t="str">
        <f>'A2 - Gestion Parcelle'!$J$31</f>
        <v/>
      </c>
      <c r="G26" s="16" t="e">
        <f t="shared" si="1"/>
        <v>#VALUE!</v>
      </c>
      <c r="I26" s="13">
        <v>230</v>
      </c>
      <c r="J26" s="17">
        <v>57.6</v>
      </c>
      <c r="K26" s="14">
        <f t="shared" si="2"/>
        <v>4.1739130434782614E-3</v>
      </c>
      <c r="L26" s="15">
        <f>'A2 - Gestion Parcelle'!$J$53*K26</f>
        <v>0</v>
      </c>
      <c r="M26" s="16" t="str">
        <f>'A2 - Gestion Parcelle'!$J$70</f>
        <v/>
      </c>
      <c r="N26" s="16" t="e">
        <f t="shared" si="3"/>
        <v>#VALUE!</v>
      </c>
      <c r="P26" s="13">
        <v>230</v>
      </c>
      <c r="Q26" s="17">
        <v>57.6</v>
      </c>
      <c r="R26" s="14">
        <f t="shared" si="4"/>
        <v>4.1739130434782614E-3</v>
      </c>
      <c r="S26" s="15">
        <f>'A2 - Gestion Parcelle'!$J$92*R26</f>
        <v>0</v>
      </c>
      <c r="T26" s="16" t="str">
        <f>'A2 - Gestion Parcelle'!$J$109</f>
        <v/>
      </c>
      <c r="U26" s="16" t="e">
        <f t="shared" si="5"/>
        <v>#VALUE!</v>
      </c>
      <c r="W26" s="13">
        <v>230</v>
      </c>
      <c r="X26" s="17">
        <v>57.6</v>
      </c>
      <c r="Y26" s="14">
        <f t="shared" si="6"/>
        <v>4.1739130434782614E-3</v>
      </c>
      <c r="Z26" s="15">
        <f>'A2 - Gestion Parcelle'!$J$131*Y26</f>
        <v>0</v>
      </c>
      <c r="AA26" s="16" t="str">
        <f>'A2 - Gestion Parcelle'!$J$148</f>
        <v/>
      </c>
      <c r="AB26" s="16" t="e">
        <f t="shared" si="7"/>
        <v>#VALUE!</v>
      </c>
      <c r="AD26" s="13">
        <v>230</v>
      </c>
      <c r="AE26" s="17">
        <v>57.6</v>
      </c>
      <c r="AF26" s="14">
        <f t="shared" si="8"/>
        <v>4.1739130434782614E-3</v>
      </c>
      <c r="AG26" s="15">
        <f>'A2 - Gestion Parcelle'!$J$170*AF26</f>
        <v>0</v>
      </c>
      <c r="AH26" s="16" t="str">
        <f>'A2 - Gestion Parcelle'!$J$187</f>
        <v/>
      </c>
      <c r="AI26" s="16" t="e">
        <f t="shared" si="9"/>
        <v>#VALUE!</v>
      </c>
      <c r="AK26" s="13">
        <v>230</v>
      </c>
      <c r="AL26" s="17">
        <v>57.6</v>
      </c>
      <c r="AM26" s="14">
        <f t="shared" si="10"/>
        <v>4.1739130434782614E-3</v>
      </c>
      <c r="AN26" s="15">
        <f>'A2 - Gestion Parcelle'!$J$209*AM26</f>
        <v>0</v>
      </c>
      <c r="AO26" s="16" t="str">
        <f>'A2 - Gestion Parcelle'!$J$226</f>
        <v/>
      </c>
      <c r="AP26" s="16" t="e">
        <f t="shared" si="11"/>
        <v>#VALUE!</v>
      </c>
      <c r="AR26" s="13">
        <v>230</v>
      </c>
      <c r="AS26" s="17">
        <v>57.6</v>
      </c>
      <c r="AT26" s="14">
        <f t="shared" si="12"/>
        <v>4.1739130434782614E-3</v>
      </c>
      <c r="AU26" s="15">
        <f>'A2 - Gestion Parcelle'!$J$248*AT26</f>
        <v>0</v>
      </c>
      <c r="AV26" s="16" t="str">
        <f>'A2 - Gestion Parcelle'!$J$265</f>
        <v/>
      </c>
      <c r="AW26" s="16" t="e">
        <f t="shared" si="13"/>
        <v>#VALUE!</v>
      </c>
      <c r="AY26" s="13">
        <v>230</v>
      </c>
      <c r="AZ26" s="17">
        <v>57.6</v>
      </c>
      <c r="BA26" s="14">
        <f t="shared" si="14"/>
        <v>4.1739130434782614E-3</v>
      </c>
      <c r="BB26" s="15">
        <f>'A2 - Gestion Parcelle'!$J$287*BA26</f>
        <v>0</v>
      </c>
      <c r="BC26" s="16" t="str">
        <f>'A2 - Gestion Parcelle'!$J$304</f>
        <v/>
      </c>
      <c r="BD26" s="16" t="e">
        <f t="shared" si="15"/>
        <v>#VALUE!</v>
      </c>
      <c r="BF26" s="13">
        <v>230</v>
      </c>
      <c r="BG26" s="17">
        <v>57.6</v>
      </c>
      <c r="BH26" s="14">
        <f t="shared" si="16"/>
        <v>4.1739130434782614E-3</v>
      </c>
      <c r="BI26" s="15">
        <f>'A2 - Gestion Parcelle'!$J$326*BH26</f>
        <v>0</v>
      </c>
      <c r="BJ26" s="16" t="str">
        <f>'A2 - Gestion Parcelle'!$J$343</f>
        <v/>
      </c>
      <c r="BK26" s="16" t="e">
        <f t="shared" si="17"/>
        <v>#VALUE!</v>
      </c>
      <c r="BM26" s="13">
        <v>230</v>
      </c>
      <c r="BN26" s="17">
        <v>57.6</v>
      </c>
      <c r="BO26" s="14">
        <f t="shared" si="18"/>
        <v>4.1739130434782614E-3</v>
      </c>
      <c r="BP26" s="15">
        <f>'A2 - Gestion Parcelle'!$J$365*BO26</f>
        <v>0</v>
      </c>
      <c r="BQ26" s="16" t="str">
        <f>'A2 - Gestion Parcelle'!$J$382</f>
        <v/>
      </c>
      <c r="BR26" s="16" t="e">
        <f t="shared" si="19"/>
        <v>#VALUE!</v>
      </c>
    </row>
    <row r="27" spans="2:70" x14ac:dyDescent="0.3">
      <c r="B27" s="13">
        <v>240</v>
      </c>
      <c r="C27" s="17">
        <v>58.3</v>
      </c>
      <c r="D27" s="14">
        <f t="shared" si="0"/>
        <v>4.0486111111111105E-3</v>
      </c>
      <c r="E27" s="15">
        <f>'A2 - Gestion Parcelle'!$J$14*D27</f>
        <v>0</v>
      </c>
      <c r="F27" s="16" t="str">
        <f>'A2 - Gestion Parcelle'!$J$31</f>
        <v/>
      </c>
      <c r="G27" s="16" t="e">
        <f t="shared" si="1"/>
        <v>#VALUE!</v>
      </c>
      <c r="I27" s="13">
        <v>240</v>
      </c>
      <c r="J27" s="17">
        <v>58.3</v>
      </c>
      <c r="K27" s="14">
        <f t="shared" si="2"/>
        <v>4.0486111111111105E-3</v>
      </c>
      <c r="L27" s="15">
        <f>'A2 - Gestion Parcelle'!$J$53*K27</f>
        <v>0</v>
      </c>
      <c r="M27" s="16" t="str">
        <f>'A2 - Gestion Parcelle'!$J$70</f>
        <v/>
      </c>
      <c r="N27" s="16" t="e">
        <f t="shared" si="3"/>
        <v>#VALUE!</v>
      </c>
      <c r="P27" s="13">
        <v>240</v>
      </c>
      <c r="Q27" s="17">
        <v>58.3</v>
      </c>
      <c r="R27" s="14">
        <f t="shared" si="4"/>
        <v>4.0486111111111105E-3</v>
      </c>
      <c r="S27" s="15">
        <f>'A2 - Gestion Parcelle'!$J$92*R27</f>
        <v>0</v>
      </c>
      <c r="T27" s="16" t="str">
        <f>'A2 - Gestion Parcelle'!$J$109</f>
        <v/>
      </c>
      <c r="U27" s="16" t="e">
        <f t="shared" si="5"/>
        <v>#VALUE!</v>
      </c>
      <c r="W27" s="13">
        <v>240</v>
      </c>
      <c r="X27" s="17">
        <v>58.3</v>
      </c>
      <c r="Y27" s="14">
        <f t="shared" si="6"/>
        <v>4.0486111111111105E-3</v>
      </c>
      <c r="Z27" s="15">
        <f>'A2 - Gestion Parcelle'!$J$131*Y27</f>
        <v>0</v>
      </c>
      <c r="AA27" s="16" t="str">
        <f>'A2 - Gestion Parcelle'!$J$148</f>
        <v/>
      </c>
      <c r="AB27" s="16" t="e">
        <f t="shared" si="7"/>
        <v>#VALUE!</v>
      </c>
      <c r="AD27" s="13">
        <v>240</v>
      </c>
      <c r="AE27" s="17">
        <v>58.3</v>
      </c>
      <c r="AF27" s="14">
        <f t="shared" si="8"/>
        <v>4.0486111111111105E-3</v>
      </c>
      <c r="AG27" s="15">
        <f>'A2 - Gestion Parcelle'!$J$170*AF27</f>
        <v>0</v>
      </c>
      <c r="AH27" s="16" t="str">
        <f>'A2 - Gestion Parcelle'!$J$187</f>
        <v/>
      </c>
      <c r="AI27" s="16" t="e">
        <f t="shared" si="9"/>
        <v>#VALUE!</v>
      </c>
      <c r="AK27" s="13">
        <v>240</v>
      </c>
      <c r="AL27" s="17">
        <v>58.3</v>
      </c>
      <c r="AM27" s="14">
        <f t="shared" si="10"/>
        <v>4.0486111111111105E-3</v>
      </c>
      <c r="AN27" s="15">
        <f>'A2 - Gestion Parcelle'!$J$209*AM27</f>
        <v>0</v>
      </c>
      <c r="AO27" s="16" t="str">
        <f>'A2 - Gestion Parcelle'!$J$226</f>
        <v/>
      </c>
      <c r="AP27" s="16" t="e">
        <f t="shared" si="11"/>
        <v>#VALUE!</v>
      </c>
      <c r="AR27" s="13">
        <v>240</v>
      </c>
      <c r="AS27" s="17">
        <v>58.3</v>
      </c>
      <c r="AT27" s="14">
        <f t="shared" si="12"/>
        <v>4.0486111111111105E-3</v>
      </c>
      <c r="AU27" s="15">
        <f>'A2 - Gestion Parcelle'!$J$248*AT27</f>
        <v>0</v>
      </c>
      <c r="AV27" s="16" t="str">
        <f>'A2 - Gestion Parcelle'!$J$265</f>
        <v/>
      </c>
      <c r="AW27" s="16" t="e">
        <f t="shared" si="13"/>
        <v>#VALUE!</v>
      </c>
      <c r="AY27" s="13">
        <v>240</v>
      </c>
      <c r="AZ27" s="17">
        <v>58.3</v>
      </c>
      <c r="BA27" s="14">
        <f t="shared" si="14"/>
        <v>4.0486111111111105E-3</v>
      </c>
      <c r="BB27" s="15">
        <f>'A2 - Gestion Parcelle'!$J$287*BA27</f>
        <v>0</v>
      </c>
      <c r="BC27" s="16" t="str">
        <f>'A2 - Gestion Parcelle'!$J$304</f>
        <v/>
      </c>
      <c r="BD27" s="16" t="e">
        <f t="shared" si="15"/>
        <v>#VALUE!</v>
      </c>
      <c r="BF27" s="13">
        <v>240</v>
      </c>
      <c r="BG27" s="17">
        <v>58.3</v>
      </c>
      <c r="BH27" s="14">
        <f t="shared" si="16"/>
        <v>4.0486111111111105E-3</v>
      </c>
      <c r="BI27" s="15">
        <f>'A2 - Gestion Parcelle'!$J$326*BH27</f>
        <v>0</v>
      </c>
      <c r="BJ27" s="16" t="str">
        <f>'A2 - Gestion Parcelle'!$J$343</f>
        <v/>
      </c>
      <c r="BK27" s="16" t="e">
        <f t="shared" si="17"/>
        <v>#VALUE!</v>
      </c>
      <c r="BM27" s="13">
        <v>240</v>
      </c>
      <c r="BN27" s="17">
        <v>58.3</v>
      </c>
      <c r="BO27" s="14">
        <f t="shared" si="18"/>
        <v>4.0486111111111105E-3</v>
      </c>
      <c r="BP27" s="15">
        <f>'A2 - Gestion Parcelle'!$J$365*BO27</f>
        <v>0</v>
      </c>
      <c r="BQ27" s="16" t="str">
        <f>'A2 - Gestion Parcelle'!$J$382</f>
        <v/>
      </c>
      <c r="BR27" s="16" t="e">
        <f t="shared" si="19"/>
        <v>#VALUE!</v>
      </c>
    </row>
    <row r="28" spans="2:70" x14ac:dyDescent="0.3">
      <c r="B28" s="13">
        <v>250</v>
      </c>
      <c r="C28" s="17">
        <v>59</v>
      </c>
      <c r="D28" s="14">
        <f t="shared" si="0"/>
        <v>3.933333333333333E-3</v>
      </c>
      <c r="E28" s="15">
        <f>'A2 - Gestion Parcelle'!$J$14*D28</f>
        <v>0</v>
      </c>
      <c r="F28" s="16" t="str">
        <f>'A2 - Gestion Parcelle'!$J$31</f>
        <v/>
      </c>
      <c r="G28" s="16" t="e">
        <f t="shared" si="1"/>
        <v>#VALUE!</v>
      </c>
      <c r="I28" s="13">
        <v>250</v>
      </c>
      <c r="J28" s="17">
        <v>59</v>
      </c>
      <c r="K28" s="14">
        <f t="shared" si="2"/>
        <v>3.933333333333333E-3</v>
      </c>
      <c r="L28" s="15">
        <f>'A2 - Gestion Parcelle'!$J$53*K28</f>
        <v>0</v>
      </c>
      <c r="M28" s="16" t="str">
        <f>'A2 - Gestion Parcelle'!$J$70</f>
        <v/>
      </c>
      <c r="N28" s="16" t="e">
        <f t="shared" si="3"/>
        <v>#VALUE!</v>
      </c>
      <c r="P28" s="13">
        <v>250</v>
      </c>
      <c r="Q28" s="17">
        <v>59</v>
      </c>
      <c r="R28" s="14">
        <f t="shared" si="4"/>
        <v>3.933333333333333E-3</v>
      </c>
      <c r="S28" s="15">
        <f>'A2 - Gestion Parcelle'!$J$92*R28</f>
        <v>0</v>
      </c>
      <c r="T28" s="16" t="str">
        <f>'A2 - Gestion Parcelle'!$J$109</f>
        <v/>
      </c>
      <c r="U28" s="16" t="e">
        <f t="shared" si="5"/>
        <v>#VALUE!</v>
      </c>
      <c r="W28" s="13">
        <v>250</v>
      </c>
      <c r="X28" s="17">
        <v>59</v>
      </c>
      <c r="Y28" s="14">
        <f t="shared" si="6"/>
        <v>3.933333333333333E-3</v>
      </c>
      <c r="Z28" s="15">
        <f>'A2 - Gestion Parcelle'!$J$131*Y28</f>
        <v>0</v>
      </c>
      <c r="AA28" s="16" t="str">
        <f>'A2 - Gestion Parcelle'!$J$148</f>
        <v/>
      </c>
      <c r="AB28" s="16" t="e">
        <f t="shared" si="7"/>
        <v>#VALUE!</v>
      </c>
      <c r="AD28" s="13">
        <v>250</v>
      </c>
      <c r="AE28" s="17">
        <v>59</v>
      </c>
      <c r="AF28" s="14">
        <f t="shared" si="8"/>
        <v>3.933333333333333E-3</v>
      </c>
      <c r="AG28" s="15">
        <f>'A2 - Gestion Parcelle'!$J$170*AF28</f>
        <v>0</v>
      </c>
      <c r="AH28" s="16" t="str">
        <f>'A2 - Gestion Parcelle'!$J$187</f>
        <v/>
      </c>
      <c r="AI28" s="16" t="e">
        <f t="shared" si="9"/>
        <v>#VALUE!</v>
      </c>
      <c r="AK28" s="13">
        <v>250</v>
      </c>
      <c r="AL28" s="17">
        <v>59</v>
      </c>
      <c r="AM28" s="14">
        <f t="shared" si="10"/>
        <v>3.933333333333333E-3</v>
      </c>
      <c r="AN28" s="15">
        <f>'A2 - Gestion Parcelle'!$J$209*AM28</f>
        <v>0</v>
      </c>
      <c r="AO28" s="16" t="str">
        <f>'A2 - Gestion Parcelle'!$J$226</f>
        <v/>
      </c>
      <c r="AP28" s="16" t="e">
        <f t="shared" si="11"/>
        <v>#VALUE!</v>
      </c>
      <c r="AR28" s="13">
        <v>250</v>
      </c>
      <c r="AS28" s="17">
        <v>59</v>
      </c>
      <c r="AT28" s="14">
        <f t="shared" si="12"/>
        <v>3.933333333333333E-3</v>
      </c>
      <c r="AU28" s="15">
        <f>'A2 - Gestion Parcelle'!$J$248*AT28</f>
        <v>0</v>
      </c>
      <c r="AV28" s="16" t="str">
        <f>'A2 - Gestion Parcelle'!$J$265</f>
        <v/>
      </c>
      <c r="AW28" s="16" t="e">
        <f t="shared" si="13"/>
        <v>#VALUE!</v>
      </c>
      <c r="AY28" s="13">
        <v>250</v>
      </c>
      <c r="AZ28" s="17">
        <v>59</v>
      </c>
      <c r="BA28" s="14">
        <f t="shared" si="14"/>
        <v>3.933333333333333E-3</v>
      </c>
      <c r="BB28" s="15">
        <f>'A2 - Gestion Parcelle'!$J$287*BA28</f>
        <v>0</v>
      </c>
      <c r="BC28" s="16" t="str">
        <f>'A2 - Gestion Parcelle'!$J$304</f>
        <v/>
      </c>
      <c r="BD28" s="16" t="e">
        <f t="shared" si="15"/>
        <v>#VALUE!</v>
      </c>
      <c r="BF28" s="13">
        <v>250</v>
      </c>
      <c r="BG28" s="17">
        <v>59</v>
      </c>
      <c r="BH28" s="14">
        <f t="shared" si="16"/>
        <v>3.933333333333333E-3</v>
      </c>
      <c r="BI28" s="15">
        <f>'A2 - Gestion Parcelle'!$J$326*BH28</f>
        <v>0</v>
      </c>
      <c r="BJ28" s="16" t="str">
        <f>'A2 - Gestion Parcelle'!$J$343</f>
        <v/>
      </c>
      <c r="BK28" s="16" t="e">
        <f t="shared" si="17"/>
        <v>#VALUE!</v>
      </c>
      <c r="BM28" s="13">
        <v>250</v>
      </c>
      <c r="BN28" s="17">
        <v>59</v>
      </c>
      <c r="BO28" s="14">
        <f t="shared" si="18"/>
        <v>3.933333333333333E-3</v>
      </c>
      <c r="BP28" s="15">
        <f>'A2 - Gestion Parcelle'!$J$365*BO28</f>
        <v>0</v>
      </c>
      <c r="BQ28" s="16" t="str">
        <f>'A2 - Gestion Parcelle'!$J$382</f>
        <v/>
      </c>
      <c r="BR28" s="16" t="e">
        <f t="shared" si="19"/>
        <v>#VALUE!</v>
      </c>
    </row>
    <row r="29" spans="2:70" x14ac:dyDescent="0.3">
      <c r="B29" s="13">
        <v>260</v>
      </c>
      <c r="C29" s="17">
        <v>59.6</v>
      </c>
      <c r="D29" s="14">
        <f t="shared" si="0"/>
        <v>3.8205128205128207E-3</v>
      </c>
      <c r="E29" s="15">
        <f>'A2 - Gestion Parcelle'!$J$14*D29</f>
        <v>0</v>
      </c>
      <c r="F29" s="16" t="str">
        <f>'A2 - Gestion Parcelle'!$J$31</f>
        <v/>
      </c>
      <c r="G29" s="16" t="e">
        <f t="shared" si="1"/>
        <v>#VALUE!</v>
      </c>
      <c r="I29" s="13">
        <v>260</v>
      </c>
      <c r="J29" s="17">
        <v>59.6</v>
      </c>
      <c r="K29" s="14">
        <f t="shared" si="2"/>
        <v>3.8205128205128207E-3</v>
      </c>
      <c r="L29" s="15">
        <f>'A2 - Gestion Parcelle'!$J$53*K29</f>
        <v>0</v>
      </c>
      <c r="M29" s="16" t="str">
        <f>'A2 - Gestion Parcelle'!$J$70</f>
        <v/>
      </c>
      <c r="N29" s="16" t="e">
        <f t="shared" si="3"/>
        <v>#VALUE!</v>
      </c>
      <c r="P29" s="13">
        <v>260</v>
      </c>
      <c r="Q29" s="17">
        <v>59.6</v>
      </c>
      <c r="R29" s="14">
        <f t="shared" si="4"/>
        <v>3.8205128205128207E-3</v>
      </c>
      <c r="S29" s="15">
        <f>'A2 - Gestion Parcelle'!$J$92*R29</f>
        <v>0</v>
      </c>
      <c r="T29" s="16" t="str">
        <f>'A2 - Gestion Parcelle'!$J$109</f>
        <v/>
      </c>
      <c r="U29" s="16" t="e">
        <f t="shared" si="5"/>
        <v>#VALUE!</v>
      </c>
      <c r="W29" s="13">
        <v>260</v>
      </c>
      <c r="X29" s="17">
        <v>59.6</v>
      </c>
      <c r="Y29" s="14">
        <f t="shared" si="6"/>
        <v>3.8205128205128207E-3</v>
      </c>
      <c r="Z29" s="15">
        <f>'A2 - Gestion Parcelle'!$J$131*Y29</f>
        <v>0</v>
      </c>
      <c r="AA29" s="16" t="str">
        <f>'A2 - Gestion Parcelle'!$J$148</f>
        <v/>
      </c>
      <c r="AB29" s="16" t="e">
        <f t="shared" si="7"/>
        <v>#VALUE!</v>
      </c>
      <c r="AD29" s="13">
        <v>260</v>
      </c>
      <c r="AE29" s="17">
        <v>59.6</v>
      </c>
      <c r="AF29" s="14">
        <f t="shared" si="8"/>
        <v>3.8205128205128207E-3</v>
      </c>
      <c r="AG29" s="15">
        <f>'A2 - Gestion Parcelle'!$J$170*AF29</f>
        <v>0</v>
      </c>
      <c r="AH29" s="16" t="str">
        <f>'A2 - Gestion Parcelle'!$J$187</f>
        <v/>
      </c>
      <c r="AI29" s="16" t="e">
        <f t="shared" si="9"/>
        <v>#VALUE!</v>
      </c>
      <c r="AK29" s="13">
        <v>260</v>
      </c>
      <c r="AL29" s="17">
        <v>59.6</v>
      </c>
      <c r="AM29" s="14">
        <f t="shared" si="10"/>
        <v>3.8205128205128207E-3</v>
      </c>
      <c r="AN29" s="15">
        <f>'A2 - Gestion Parcelle'!$J$209*AM29</f>
        <v>0</v>
      </c>
      <c r="AO29" s="16" t="str">
        <f>'A2 - Gestion Parcelle'!$J$226</f>
        <v/>
      </c>
      <c r="AP29" s="16" t="e">
        <f t="shared" si="11"/>
        <v>#VALUE!</v>
      </c>
      <c r="AR29" s="13">
        <v>260</v>
      </c>
      <c r="AS29" s="17">
        <v>59.6</v>
      </c>
      <c r="AT29" s="14">
        <f t="shared" si="12"/>
        <v>3.8205128205128207E-3</v>
      </c>
      <c r="AU29" s="15">
        <f>'A2 - Gestion Parcelle'!$J$248*AT29</f>
        <v>0</v>
      </c>
      <c r="AV29" s="16" t="str">
        <f>'A2 - Gestion Parcelle'!$J$265</f>
        <v/>
      </c>
      <c r="AW29" s="16" t="e">
        <f t="shared" si="13"/>
        <v>#VALUE!</v>
      </c>
      <c r="AY29" s="13">
        <v>260</v>
      </c>
      <c r="AZ29" s="17">
        <v>59.6</v>
      </c>
      <c r="BA29" s="14">
        <f t="shared" si="14"/>
        <v>3.8205128205128207E-3</v>
      </c>
      <c r="BB29" s="15">
        <f>'A2 - Gestion Parcelle'!$J$287*BA29</f>
        <v>0</v>
      </c>
      <c r="BC29" s="16" t="str">
        <f>'A2 - Gestion Parcelle'!$J$304</f>
        <v/>
      </c>
      <c r="BD29" s="16" t="e">
        <f t="shared" si="15"/>
        <v>#VALUE!</v>
      </c>
      <c r="BF29" s="13">
        <v>260</v>
      </c>
      <c r="BG29" s="17">
        <v>59.6</v>
      </c>
      <c r="BH29" s="14">
        <f t="shared" si="16"/>
        <v>3.8205128205128207E-3</v>
      </c>
      <c r="BI29" s="15">
        <f>'A2 - Gestion Parcelle'!$J$326*BH29</f>
        <v>0</v>
      </c>
      <c r="BJ29" s="16" t="str">
        <f>'A2 - Gestion Parcelle'!$J$343</f>
        <v/>
      </c>
      <c r="BK29" s="16" t="e">
        <f t="shared" si="17"/>
        <v>#VALUE!</v>
      </c>
      <c r="BM29" s="13">
        <v>260</v>
      </c>
      <c r="BN29" s="17">
        <v>59.6</v>
      </c>
      <c r="BO29" s="14">
        <f t="shared" si="18"/>
        <v>3.8205128205128207E-3</v>
      </c>
      <c r="BP29" s="15">
        <f>'A2 - Gestion Parcelle'!$J$365*BO29</f>
        <v>0</v>
      </c>
      <c r="BQ29" s="16" t="str">
        <f>'A2 - Gestion Parcelle'!$J$382</f>
        <v/>
      </c>
      <c r="BR29" s="16" t="e">
        <f t="shared" si="19"/>
        <v>#VALUE!</v>
      </c>
    </row>
    <row r="30" spans="2:70" x14ac:dyDescent="0.3">
      <c r="B30" s="13">
        <v>270</v>
      </c>
      <c r="C30" s="17">
        <v>60.2</v>
      </c>
      <c r="D30" s="14">
        <f t="shared" si="0"/>
        <v>3.7160493827160497E-3</v>
      </c>
      <c r="E30" s="15">
        <f>'A2 - Gestion Parcelle'!$J$14*D30</f>
        <v>0</v>
      </c>
      <c r="F30" s="16" t="str">
        <f>'A2 - Gestion Parcelle'!$J$31</f>
        <v/>
      </c>
      <c r="G30" s="16" t="e">
        <f t="shared" si="1"/>
        <v>#VALUE!</v>
      </c>
      <c r="I30" s="13">
        <v>270</v>
      </c>
      <c r="J30" s="17">
        <v>60.2</v>
      </c>
      <c r="K30" s="14">
        <f t="shared" si="2"/>
        <v>3.7160493827160497E-3</v>
      </c>
      <c r="L30" s="15">
        <f>'A2 - Gestion Parcelle'!$J$53*K30</f>
        <v>0</v>
      </c>
      <c r="M30" s="16" t="str">
        <f>'A2 - Gestion Parcelle'!$J$70</f>
        <v/>
      </c>
      <c r="N30" s="16" t="e">
        <f t="shared" si="3"/>
        <v>#VALUE!</v>
      </c>
      <c r="P30" s="13">
        <v>270</v>
      </c>
      <c r="Q30" s="17">
        <v>60.2</v>
      </c>
      <c r="R30" s="14">
        <f t="shared" si="4"/>
        <v>3.7160493827160497E-3</v>
      </c>
      <c r="S30" s="15">
        <f>'A2 - Gestion Parcelle'!$J$92*R30</f>
        <v>0</v>
      </c>
      <c r="T30" s="16" t="str">
        <f>'A2 - Gestion Parcelle'!$J$109</f>
        <v/>
      </c>
      <c r="U30" s="16" t="e">
        <f t="shared" si="5"/>
        <v>#VALUE!</v>
      </c>
      <c r="W30" s="13">
        <v>270</v>
      </c>
      <c r="X30" s="17">
        <v>60.2</v>
      </c>
      <c r="Y30" s="14">
        <f t="shared" si="6"/>
        <v>3.7160493827160497E-3</v>
      </c>
      <c r="Z30" s="15">
        <f>'A2 - Gestion Parcelle'!$J$131*Y30</f>
        <v>0</v>
      </c>
      <c r="AA30" s="16" t="str">
        <f>'A2 - Gestion Parcelle'!$J$148</f>
        <v/>
      </c>
      <c r="AB30" s="16" t="e">
        <f t="shared" si="7"/>
        <v>#VALUE!</v>
      </c>
      <c r="AD30" s="13">
        <v>270</v>
      </c>
      <c r="AE30" s="17">
        <v>60.2</v>
      </c>
      <c r="AF30" s="14">
        <f t="shared" si="8"/>
        <v>3.7160493827160497E-3</v>
      </c>
      <c r="AG30" s="15">
        <f>'A2 - Gestion Parcelle'!$J$170*AF30</f>
        <v>0</v>
      </c>
      <c r="AH30" s="16" t="str">
        <f>'A2 - Gestion Parcelle'!$J$187</f>
        <v/>
      </c>
      <c r="AI30" s="16" t="e">
        <f t="shared" si="9"/>
        <v>#VALUE!</v>
      </c>
      <c r="AK30" s="13">
        <v>270</v>
      </c>
      <c r="AL30" s="17">
        <v>60.2</v>
      </c>
      <c r="AM30" s="14">
        <f t="shared" si="10"/>
        <v>3.7160493827160497E-3</v>
      </c>
      <c r="AN30" s="15">
        <f>'A2 - Gestion Parcelle'!$J$209*AM30</f>
        <v>0</v>
      </c>
      <c r="AO30" s="16" t="str">
        <f>'A2 - Gestion Parcelle'!$J$226</f>
        <v/>
      </c>
      <c r="AP30" s="16" t="e">
        <f t="shared" si="11"/>
        <v>#VALUE!</v>
      </c>
      <c r="AR30" s="13">
        <v>270</v>
      </c>
      <c r="AS30" s="17">
        <v>60.2</v>
      </c>
      <c r="AT30" s="14">
        <f t="shared" si="12"/>
        <v>3.7160493827160497E-3</v>
      </c>
      <c r="AU30" s="15">
        <f>'A2 - Gestion Parcelle'!$J$248*AT30</f>
        <v>0</v>
      </c>
      <c r="AV30" s="16" t="str">
        <f>'A2 - Gestion Parcelle'!$J$265</f>
        <v/>
      </c>
      <c r="AW30" s="16" t="e">
        <f t="shared" si="13"/>
        <v>#VALUE!</v>
      </c>
      <c r="AY30" s="13">
        <v>270</v>
      </c>
      <c r="AZ30" s="17">
        <v>60.2</v>
      </c>
      <c r="BA30" s="14">
        <f t="shared" si="14"/>
        <v>3.7160493827160497E-3</v>
      </c>
      <c r="BB30" s="15">
        <f>'A2 - Gestion Parcelle'!$J$287*BA30</f>
        <v>0</v>
      </c>
      <c r="BC30" s="16" t="str">
        <f>'A2 - Gestion Parcelle'!$J$304</f>
        <v/>
      </c>
      <c r="BD30" s="16" t="e">
        <f t="shared" si="15"/>
        <v>#VALUE!</v>
      </c>
      <c r="BF30" s="13">
        <v>270</v>
      </c>
      <c r="BG30" s="17">
        <v>60.2</v>
      </c>
      <c r="BH30" s="14">
        <f t="shared" si="16"/>
        <v>3.7160493827160497E-3</v>
      </c>
      <c r="BI30" s="15">
        <f>'A2 - Gestion Parcelle'!$J$326*BH30</f>
        <v>0</v>
      </c>
      <c r="BJ30" s="16" t="str">
        <f>'A2 - Gestion Parcelle'!$J$343</f>
        <v/>
      </c>
      <c r="BK30" s="16" t="e">
        <f t="shared" si="17"/>
        <v>#VALUE!</v>
      </c>
      <c r="BM30" s="13">
        <v>270</v>
      </c>
      <c r="BN30" s="17">
        <v>60.2</v>
      </c>
      <c r="BO30" s="14">
        <f t="shared" si="18"/>
        <v>3.7160493827160497E-3</v>
      </c>
      <c r="BP30" s="15">
        <f>'A2 - Gestion Parcelle'!$J$365*BO30</f>
        <v>0</v>
      </c>
      <c r="BQ30" s="16" t="str">
        <f>'A2 - Gestion Parcelle'!$J$382</f>
        <v/>
      </c>
      <c r="BR30" s="16" t="e">
        <f t="shared" si="19"/>
        <v>#VALUE!</v>
      </c>
    </row>
    <row r="31" spans="2:70" x14ac:dyDescent="0.3">
      <c r="B31" s="13">
        <v>280</v>
      </c>
      <c r="C31" s="17">
        <v>60.8</v>
      </c>
      <c r="D31" s="14">
        <f t="shared" si="0"/>
        <v>3.619047619047619E-3</v>
      </c>
      <c r="E31" s="15">
        <f>'A2 - Gestion Parcelle'!$J$14*D31</f>
        <v>0</v>
      </c>
      <c r="F31" s="16" t="str">
        <f>'A2 - Gestion Parcelle'!$J$31</f>
        <v/>
      </c>
      <c r="G31" s="16" t="e">
        <f t="shared" si="1"/>
        <v>#VALUE!</v>
      </c>
      <c r="I31" s="13">
        <v>280</v>
      </c>
      <c r="J31" s="17">
        <v>60.8</v>
      </c>
      <c r="K31" s="14">
        <f t="shared" si="2"/>
        <v>3.619047619047619E-3</v>
      </c>
      <c r="L31" s="15">
        <f>'A2 - Gestion Parcelle'!$J$53*K31</f>
        <v>0</v>
      </c>
      <c r="M31" s="16" t="str">
        <f>'A2 - Gestion Parcelle'!$J$70</f>
        <v/>
      </c>
      <c r="N31" s="16" t="e">
        <f t="shared" si="3"/>
        <v>#VALUE!</v>
      </c>
      <c r="P31" s="13">
        <v>280</v>
      </c>
      <c r="Q31" s="17">
        <v>60.8</v>
      </c>
      <c r="R31" s="14">
        <f t="shared" si="4"/>
        <v>3.619047619047619E-3</v>
      </c>
      <c r="S31" s="15">
        <f>'A2 - Gestion Parcelle'!$J$92*R31</f>
        <v>0</v>
      </c>
      <c r="T31" s="16" t="str">
        <f>'A2 - Gestion Parcelle'!$J$109</f>
        <v/>
      </c>
      <c r="U31" s="16" t="e">
        <f t="shared" si="5"/>
        <v>#VALUE!</v>
      </c>
      <c r="W31" s="13">
        <v>280</v>
      </c>
      <c r="X31" s="17">
        <v>60.8</v>
      </c>
      <c r="Y31" s="14">
        <f t="shared" si="6"/>
        <v>3.619047619047619E-3</v>
      </c>
      <c r="Z31" s="15">
        <f>'A2 - Gestion Parcelle'!$J$131*Y31</f>
        <v>0</v>
      </c>
      <c r="AA31" s="16" t="str">
        <f>'A2 - Gestion Parcelle'!$J$148</f>
        <v/>
      </c>
      <c r="AB31" s="16" t="e">
        <f t="shared" si="7"/>
        <v>#VALUE!</v>
      </c>
      <c r="AD31" s="13">
        <v>280</v>
      </c>
      <c r="AE31" s="17">
        <v>60.8</v>
      </c>
      <c r="AF31" s="14">
        <f t="shared" si="8"/>
        <v>3.619047619047619E-3</v>
      </c>
      <c r="AG31" s="15">
        <f>'A2 - Gestion Parcelle'!$J$170*AF31</f>
        <v>0</v>
      </c>
      <c r="AH31" s="16" t="str">
        <f>'A2 - Gestion Parcelle'!$J$187</f>
        <v/>
      </c>
      <c r="AI31" s="16" t="e">
        <f t="shared" si="9"/>
        <v>#VALUE!</v>
      </c>
      <c r="AK31" s="13">
        <v>280</v>
      </c>
      <c r="AL31" s="17">
        <v>60.8</v>
      </c>
      <c r="AM31" s="14">
        <f t="shared" si="10"/>
        <v>3.619047619047619E-3</v>
      </c>
      <c r="AN31" s="15">
        <f>'A2 - Gestion Parcelle'!$J$209*AM31</f>
        <v>0</v>
      </c>
      <c r="AO31" s="16" t="str">
        <f>'A2 - Gestion Parcelle'!$J$226</f>
        <v/>
      </c>
      <c r="AP31" s="16" t="e">
        <f t="shared" si="11"/>
        <v>#VALUE!</v>
      </c>
      <c r="AR31" s="13">
        <v>280</v>
      </c>
      <c r="AS31" s="17">
        <v>60.8</v>
      </c>
      <c r="AT31" s="14">
        <f t="shared" si="12"/>
        <v>3.619047619047619E-3</v>
      </c>
      <c r="AU31" s="15">
        <f>'A2 - Gestion Parcelle'!$J$248*AT31</f>
        <v>0</v>
      </c>
      <c r="AV31" s="16" t="str">
        <f>'A2 - Gestion Parcelle'!$J$265</f>
        <v/>
      </c>
      <c r="AW31" s="16" t="e">
        <f t="shared" si="13"/>
        <v>#VALUE!</v>
      </c>
      <c r="AY31" s="13">
        <v>280</v>
      </c>
      <c r="AZ31" s="17">
        <v>60.8</v>
      </c>
      <c r="BA31" s="14">
        <f t="shared" si="14"/>
        <v>3.619047619047619E-3</v>
      </c>
      <c r="BB31" s="15">
        <f>'A2 - Gestion Parcelle'!$J$287*BA31</f>
        <v>0</v>
      </c>
      <c r="BC31" s="16" t="str">
        <f>'A2 - Gestion Parcelle'!$J$304</f>
        <v/>
      </c>
      <c r="BD31" s="16" t="e">
        <f t="shared" si="15"/>
        <v>#VALUE!</v>
      </c>
      <c r="BF31" s="13">
        <v>280</v>
      </c>
      <c r="BG31" s="17">
        <v>60.8</v>
      </c>
      <c r="BH31" s="14">
        <f t="shared" si="16"/>
        <v>3.619047619047619E-3</v>
      </c>
      <c r="BI31" s="15">
        <f>'A2 - Gestion Parcelle'!$J$326*BH31</f>
        <v>0</v>
      </c>
      <c r="BJ31" s="16" t="str">
        <f>'A2 - Gestion Parcelle'!$J$343</f>
        <v/>
      </c>
      <c r="BK31" s="16" t="e">
        <f t="shared" si="17"/>
        <v>#VALUE!</v>
      </c>
      <c r="BM31" s="13">
        <v>280</v>
      </c>
      <c r="BN31" s="17">
        <v>60.8</v>
      </c>
      <c r="BO31" s="14">
        <f t="shared" si="18"/>
        <v>3.619047619047619E-3</v>
      </c>
      <c r="BP31" s="15">
        <f>'A2 - Gestion Parcelle'!$J$365*BO31</f>
        <v>0</v>
      </c>
      <c r="BQ31" s="16" t="str">
        <f>'A2 - Gestion Parcelle'!$J$382</f>
        <v/>
      </c>
      <c r="BR31" s="16" t="e">
        <f t="shared" si="19"/>
        <v>#VALUE!</v>
      </c>
    </row>
    <row r="32" spans="2:70" x14ac:dyDescent="0.3">
      <c r="B32" s="13">
        <v>290</v>
      </c>
      <c r="C32" s="17">
        <v>61.4</v>
      </c>
      <c r="D32" s="14">
        <f t="shared" si="0"/>
        <v>3.5287356321839079E-3</v>
      </c>
      <c r="E32" s="15">
        <f>'A2 - Gestion Parcelle'!$J$14*D32</f>
        <v>0</v>
      </c>
      <c r="F32" s="16" t="str">
        <f>'A2 - Gestion Parcelle'!$J$31</f>
        <v/>
      </c>
      <c r="G32" s="16" t="e">
        <f t="shared" si="1"/>
        <v>#VALUE!</v>
      </c>
      <c r="I32" s="13">
        <v>290</v>
      </c>
      <c r="J32" s="17">
        <v>61.4</v>
      </c>
      <c r="K32" s="14">
        <f t="shared" si="2"/>
        <v>3.5287356321839079E-3</v>
      </c>
      <c r="L32" s="15">
        <f>'A2 - Gestion Parcelle'!$J$53*K32</f>
        <v>0</v>
      </c>
      <c r="M32" s="16" t="str">
        <f>'A2 - Gestion Parcelle'!$J$70</f>
        <v/>
      </c>
      <c r="N32" s="16" t="e">
        <f t="shared" si="3"/>
        <v>#VALUE!</v>
      </c>
      <c r="P32" s="13">
        <v>290</v>
      </c>
      <c r="Q32" s="17">
        <v>61.4</v>
      </c>
      <c r="R32" s="14">
        <f t="shared" si="4"/>
        <v>3.5287356321839079E-3</v>
      </c>
      <c r="S32" s="15">
        <f>'A2 - Gestion Parcelle'!$J$92*R32</f>
        <v>0</v>
      </c>
      <c r="T32" s="16" t="str">
        <f>'A2 - Gestion Parcelle'!$J$109</f>
        <v/>
      </c>
      <c r="U32" s="16" t="e">
        <f t="shared" si="5"/>
        <v>#VALUE!</v>
      </c>
      <c r="W32" s="13">
        <v>290</v>
      </c>
      <c r="X32" s="17">
        <v>61.4</v>
      </c>
      <c r="Y32" s="14">
        <f t="shared" si="6"/>
        <v>3.5287356321839079E-3</v>
      </c>
      <c r="Z32" s="15">
        <f>'A2 - Gestion Parcelle'!$J$131*Y32</f>
        <v>0</v>
      </c>
      <c r="AA32" s="16" t="str">
        <f>'A2 - Gestion Parcelle'!$J$148</f>
        <v/>
      </c>
      <c r="AB32" s="16" t="e">
        <f t="shared" si="7"/>
        <v>#VALUE!</v>
      </c>
      <c r="AD32" s="13">
        <v>290</v>
      </c>
      <c r="AE32" s="17">
        <v>61.4</v>
      </c>
      <c r="AF32" s="14">
        <f t="shared" si="8"/>
        <v>3.5287356321839079E-3</v>
      </c>
      <c r="AG32" s="15">
        <f>'A2 - Gestion Parcelle'!$J$170*AF32</f>
        <v>0</v>
      </c>
      <c r="AH32" s="16" t="str">
        <f>'A2 - Gestion Parcelle'!$J$187</f>
        <v/>
      </c>
      <c r="AI32" s="16" t="e">
        <f t="shared" si="9"/>
        <v>#VALUE!</v>
      </c>
      <c r="AK32" s="13">
        <v>290</v>
      </c>
      <c r="AL32" s="17">
        <v>61.4</v>
      </c>
      <c r="AM32" s="14">
        <f t="shared" si="10"/>
        <v>3.5287356321839079E-3</v>
      </c>
      <c r="AN32" s="15">
        <f>'A2 - Gestion Parcelle'!$J$209*AM32</f>
        <v>0</v>
      </c>
      <c r="AO32" s="16" t="str">
        <f>'A2 - Gestion Parcelle'!$J$226</f>
        <v/>
      </c>
      <c r="AP32" s="16" t="e">
        <f t="shared" si="11"/>
        <v>#VALUE!</v>
      </c>
      <c r="AR32" s="13">
        <v>290</v>
      </c>
      <c r="AS32" s="17">
        <v>61.4</v>
      </c>
      <c r="AT32" s="14">
        <f t="shared" si="12"/>
        <v>3.5287356321839079E-3</v>
      </c>
      <c r="AU32" s="15">
        <f>'A2 - Gestion Parcelle'!$J$248*AT32</f>
        <v>0</v>
      </c>
      <c r="AV32" s="16" t="str">
        <f>'A2 - Gestion Parcelle'!$J$265</f>
        <v/>
      </c>
      <c r="AW32" s="16" t="e">
        <f t="shared" si="13"/>
        <v>#VALUE!</v>
      </c>
      <c r="AY32" s="13">
        <v>290</v>
      </c>
      <c r="AZ32" s="17">
        <v>61.4</v>
      </c>
      <c r="BA32" s="14">
        <f t="shared" si="14"/>
        <v>3.5287356321839079E-3</v>
      </c>
      <c r="BB32" s="15">
        <f>'A2 - Gestion Parcelle'!$J$287*BA32</f>
        <v>0</v>
      </c>
      <c r="BC32" s="16" t="str">
        <f>'A2 - Gestion Parcelle'!$J$304</f>
        <v/>
      </c>
      <c r="BD32" s="16" t="e">
        <f t="shared" si="15"/>
        <v>#VALUE!</v>
      </c>
      <c r="BF32" s="13">
        <v>290</v>
      </c>
      <c r="BG32" s="17">
        <v>61.4</v>
      </c>
      <c r="BH32" s="14">
        <f t="shared" si="16"/>
        <v>3.5287356321839079E-3</v>
      </c>
      <c r="BI32" s="15">
        <f>'A2 - Gestion Parcelle'!$J$326*BH32</f>
        <v>0</v>
      </c>
      <c r="BJ32" s="16" t="str">
        <f>'A2 - Gestion Parcelle'!$J$343</f>
        <v/>
      </c>
      <c r="BK32" s="16" t="e">
        <f t="shared" si="17"/>
        <v>#VALUE!</v>
      </c>
      <c r="BM32" s="13">
        <v>290</v>
      </c>
      <c r="BN32" s="17">
        <v>61.4</v>
      </c>
      <c r="BO32" s="14">
        <f t="shared" si="18"/>
        <v>3.5287356321839079E-3</v>
      </c>
      <c r="BP32" s="15">
        <f>'A2 - Gestion Parcelle'!$J$365*BO32</f>
        <v>0</v>
      </c>
      <c r="BQ32" s="16" t="str">
        <f>'A2 - Gestion Parcelle'!$J$382</f>
        <v/>
      </c>
      <c r="BR32" s="16" t="e">
        <f t="shared" si="19"/>
        <v>#VALUE!</v>
      </c>
    </row>
    <row r="33" spans="2:70" x14ac:dyDescent="0.3">
      <c r="B33" s="13">
        <v>300</v>
      </c>
      <c r="C33" s="17">
        <v>62</v>
      </c>
      <c r="D33" s="14">
        <f t="shared" si="0"/>
        <v>3.4444444444444444E-3</v>
      </c>
      <c r="E33" s="15">
        <f>'A2 - Gestion Parcelle'!$J$14*D33</f>
        <v>0</v>
      </c>
      <c r="F33" s="16" t="str">
        <f>'A2 - Gestion Parcelle'!$J$31</f>
        <v/>
      </c>
      <c r="G33" s="16" t="e">
        <f t="shared" si="1"/>
        <v>#VALUE!</v>
      </c>
      <c r="I33" s="13">
        <v>300</v>
      </c>
      <c r="J33" s="17">
        <v>62</v>
      </c>
      <c r="K33" s="14">
        <f t="shared" si="2"/>
        <v>3.4444444444444444E-3</v>
      </c>
      <c r="L33" s="15">
        <f>'A2 - Gestion Parcelle'!$J$53*K33</f>
        <v>0</v>
      </c>
      <c r="M33" s="16" t="str">
        <f>'A2 - Gestion Parcelle'!$J$70</f>
        <v/>
      </c>
      <c r="N33" s="16" t="e">
        <f t="shared" si="3"/>
        <v>#VALUE!</v>
      </c>
      <c r="P33" s="13">
        <v>300</v>
      </c>
      <c r="Q33" s="17">
        <v>62</v>
      </c>
      <c r="R33" s="14">
        <f t="shared" si="4"/>
        <v>3.4444444444444444E-3</v>
      </c>
      <c r="S33" s="15">
        <f>'A2 - Gestion Parcelle'!$J$92*R33</f>
        <v>0</v>
      </c>
      <c r="T33" s="16" t="str">
        <f>'A2 - Gestion Parcelle'!$J$109</f>
        <v/>
      </c>
      <c r="U33" s="16" t="e">
        <f t="shared" si="5"/>
        <v>#VALUE!</v>
      </c>
      <c r="W33" s="13">
        <v>300</v>
      </c>
      <c r="X33" s="17">
        <v>62</v>
      </c>
      <c r="Y33" s="14">
        <f t="shared" si="6"/>
        <v>3.4444444444444444E-3</v>
      </c>
      <c r="Z33" s="15">
        <f>'A2 - Gestion Parcelle'!$J$131*Y33</f>
        <v>0</v>
      </c>
      <c r="AA33" s="16" t="str">
        <f>'A2 - Gestion Parcelle'!$J$148</f>
        <v/>
      </c>
      <c r="AB33" s="16" t="e">
        <f t="shared" si="7"/>
        <v>#VALUE!</v>
      </c>
      <c r="AD33" s="13">
        <v>300</v>
      </c>
      <c r="AE33" s="17">
        <v>62</v>
      </c>
      <c r="AF33" s="14">
        <f t="shared" si="8"/>
        <v>3.4444444444444444E-3</v>
      </c>
      <c r="AG33" s="15">
        <f>'A2 - Gestion Parcelle'!$J$170*AF33</f>
        <v>0</v>
      </c>
      <c r="AH33" s="16" t="str">
        <f>'A2 - Gestion Parcelle'!$J$187</f>
        <v/>
      </c>
      <c r="AI33" s="16" t="e">
        <f t="shared" si="9"/>
        <v>#VALUE!</v>
      </c>
      <c r="AK33" s="13">
        <v>300</v>
      </c>
      <c r="AL33" s="17">
        <v>62</v>
      </c>
      <c r="AM33" s="14">
        <f t="shared" si="10"/>
        <v>3.4444444444444444E-3</v>
      </c>
      <c r="AN33" s="15">
        <f>'A2 - Gestion Parcelle'!$J$209*AM33</f>
        <v>0</v>
      </c>
      <c r="AO33" s="16" t="str">
        <f>'A2 - Gestion Parcelle'!$J$226</f>
        <v/>
      </c>
      <c r="AP33" s="16" t="e">
        <f t="shared" si="11"/>
        <v>#VALUE!</v>
      </c>
      <c r="AR33" s="13">
        <v>300</v>
      </c>
      <c r="AS33" s="17">
        <v>62</v>
      </c>
      <c r="AT33" s="14">
        <f t="shared" si="12"/>
        <v>3.4444444444444444E-3</v>
      </c>
      <c r="AU33" s="15">
        <f>'A2 - Gestion Parcelle'!$J$248*AT33</f>
        <v>0</v>
      </c>
      <c r="AV33" s="16" t="str">
        <f>'A2 - Gestion Parcelle'!$J$265</f>
        <v/>
      </c>
      <c r="AW33" s="16" t="e">
        <f t="shared" si="13"/>
        <v>#VALUE!</v>
      </c>
      <c r="AY33" s="13">
        <v>300</v>
      </c>
      <c r="AZ33" s="17">
        <v>62</v>
      </c>
      <c r="BA33" s="14">
        <f t="shared" si="14"/>
        <v>3.4444444444444444E-3</v>
      </c>
      <c r="BB33" s="15">
        <f>'A2 - Gestion Parcelle'!$J$287*BA33</f>
        <v>0</v>
      </c>
      <c r="BC33" s="16" t="str">
        <f>'A2 - Gestion Parcelle'!$J$304</f>
        <v/>
      </c>
      <c r="BD33" s="16" t="e">
        <f t="shared" si="15"/>
        <v>#VALUE!</v>
      </c>
      <c r="BF33" s="13">
        <v>300</v>
      </c>
      <c r="BG33" s="17">
        <v>62</v>
      </c>
      <c r="BH33" s="14">
        <f t="shared" si="16"/>
        <v>3.4444444444444444E-3</v>
      </c>
      <c r="BI33" s="15">
        <f>'A2 - Gestion Parcelle'!$J$326*BH33</f>
        <v>0</v>
      </c>
      <c r="BJ33" s="16" t="str">
        <f>'A2 - Gestion Parcelle'!$J$343</f>
        <v/>
      </c>
      <c r="BK33" s="16" t="e">
        <f t="shared" si="17"/>
        <v>#VALUE!</v>
      </c>
      <c r="BM33" s="13">
        <v>300</v>
      </c>
      <c r="BN33" s="17">
        <v>62</v>
      </c>
      <c r="BO33" s="14">
        <f t="shared" si="18"/>
        <v>3.4444444444444444E-3</v>
      </c>
      <c r="BP33" s="15">
        <f>'A2 - Gestion Parcelle'!$J$365*BO33</f>
        <v>0</v>
      </c>
      <c r="BQ33" s="16" t="str">
        <f>'A2 - Gestion Parcelle'!$J$382</f>
        <v/>
      </c>
      <c r="BR33" s="16" t="e">
        <f t="shared" si="19"/>
        <v>#VALUE!</v>
      </c>
    </row>
    <row r="34" spans="2:70" x14ac:dyDescent="0.3">
      <c r="B34" s="13">
        <v>310</v>
      </c>
      <c r="C34" s="17">
        <v>62.5</v>
      </c>
      <c r="D34" s="14">
        <f t="shared" si="0"/>
        <v>3.3602150537634405E-3</v>
      </c>
      <c r="E34" s="15">
        <f>'A2 - Gestion Parcelle'!$J$14*D34</f>
        <v>0</v>
      </c>
      <c r="F34" s="16" t="str">
        <f>'A2 - Gestion Parcelle'!$J$31</f>
        <v/>
      </c>
      <c r="G34" s="16" t="e">
        <f t="shared" si="1"/>
        <v>#VALUE!</v>
      </c>
      <c r="I34" s="13">
        <v>310</v>
      </c>
      <c r="J34" s="17">
        <v>62.5</v>
      </c>
      <c r="K34" s="14">
        <f t="shared" si="2"/>
        <v>3.3602150537634405E-3</v>
      </c>
      <c r="L34" s="15">
        <f>'A2 - Gestion Parcelle'!$J$53*K34</f>
        <v>0</v>
      </c>
      <c r="M34" s="16" t="str">
        <f>'A2 - Gestion Parcelle'!$J$70</f>
        <v/>
      </c>
      <c r="N34" s="16" t="e">
        <f t="shared" si="3"/>
        <v>#VALUE!</v>
      </c>
      <c r="P34" s="13">
        <v>310</v>
      </c>
      <c r="Q34" s="17">
        <v>62.5</v>
      </c>
      <c r="R34" s="14">
        <f t="shared" si="4"/>
        <v>3.3602150537634405E-3</v>
      </c>
      <c r="S34" s="15">
        <f>'A2 - Gestion Parcelle'!$J$92*R34</f>
        <v>0</v>
      </c>
      <c r="T34" s="16" t="str">
        <f>'A2 - Gestion Parcelle'!$J$109</f>
        <v/>
      </c>
      <c r="U34" s="16" t="e">
        <f t="shared" si="5"/>
        <v>#VALUE!</v>
      </c>
      <c r="W34" s="13">
        <v>310</v>
      </c>
      <c r="X34" s="17">
        <v>62.5</v>
      </c>
      <c r="Y34" s="14">
        <f t="shared" si="6"/>
        <v>3.3602150537634405E-3</v>
      </c>
      <c r="Z34" s="15">
        <f>'A2 - Gestion Parcelle'!$J$131*Y34</f>
        <v>0</v>
      </c>
      <c r="AA34" s="16" t="str">
        <f>'A2 - Gestion Parcelle'!$J$148</f>
        <v/>
      </c>
      <c r="AB34" s="16" t="e">
        <f t="shared" si="7"/>
        <v>#VALUE!</v>
      </c>
      <c r="AD34" s="13">
        <v>310</v>
      </c>
      <c r="AE34" s="17">
        <v>62.5</v>
      </c>
      <c r="AF34" s="14">
        <f t="shared" si="8"/>
        <v>3.3602150537634405E-3</v>
      </c>
      <c r="AG34" s="15">
        <f>'A2 - Gestion Parcelle'!$J$170*AF34</f>
        <v>0</v>
      </c>
      <c r="AH34" s="16" t="str">
        <f>'A2 - Gestion Parcelle'!$J$187</f>
        <v/>
      </c>
      <c r="AI34" s="16" t="e">
        <f t="shared" si="9"/>
        <v>#VALUE!</v>
      </c>
      <c r="AK34" s="13">
        <v>310</v>
      </c>
      <c r="AL34" s="17">
        <v>62.5</v>
      </c>
      <c r="AM34" s="14">
        <f t="shared" si="10"/>
        <v>3.3602150537634405E-3</v>
      </c>
      <c r="AN34" s="15">
        <f>'A2 - Gestion Parcelle'!$J$209*AM34</f>
        <v>0</v>
      </c>
      <c r="AO34" s="16" t="str">
        <f>'A2 - Gestion Parcelle'!$J$226</f>
        <v/>
      </c>
      <c r="AP34" s="16" t="e">
        <f t="shared" si="11"/>
        <v>#VALUE!</v>
      </c>
      <c r="AR34" s="13">
        <v>310</v>
      </c>
      <c r="AS34" s="17">
        <v>62.5</v>
      </c>
      <c r="AT34" s="14">
        <f t="shared" si="12"/>
        <v>3.3602150537634405E-3</v>
      </c>
      <c r="AU34" s="15">
        <f>'A2 - Gestion Parcelle'!$J$248*AT34</f>
        <v>0</v>
      </c>
      <c r="AV34" s="16" t="str">
        <f>'A2 - Gestion Parcelle'!$J$265</f>
        <v/>
      </c>
      <c r="AW34" s="16" t="e">
        <f t="shared" si="13"/>
        <v>#VALUE!</v>
      </c>
      <c r="AY34" s="13">
        <v>310</v>
      </c>
      <c r="AZ34" s="17">
        <v>62.5</v>
      </c>
      <c r="BA34" s="14">
        <f t="shared" si="14"/>
        <v>3.3602150537634405E-3</v>
      </c>
      <c r="BB34" s="15">
        <f>'A2 - Gestion Parcelle'!$J$287*BA34</f>
        <v>0</v>
      </c>
      <c r="BC34" s="16" t="str">
        <f>'A2 - Gestion Parcelle'!$J$304</f>
        <v/>
      </c>
      <c r="BD34" s="16" t="e">
        <f t="shared" si="15"/>
        <v>#VALUE!</v>
      </c>
      <c r="BF34" s="13">
        <v>310</v>
      </c>
      <c r="BG34" s="17">
        <v>62.5</v>
      </c>
      <c r="BH34" s="14">
        <f t="shared" si="16"/>
        <v>3.3602150537634405E-3</v>
      </c>
      <c r="BI34" s="15">
        <f>'A2 - Gestion Parcelle'!$J$326*BH34</f>
        <v>0</v>
      </c>
      <c r="BJ34" s="16" t="str">
        <f>'A2 - Gestion Parcelle'!$J$343</f>
        <v/>
      </c>
      <c r="BK34" s="16" t="e">
        <f t="shared" si="17"/>
        <v>#VALUE!</v>
      </c>
      <c r="BM34" s="13">
        <v>310</v>
      </c>
      <c r="BN34" s="17">
        <v>62.5</v>
      </c>
      <c r="BO34" s="14">
        <f t="shared" si="18"/>
        <v>3.3602150537634405E-3</v>
      </c>
      <c r="BP34" s="15">
        <f>'A2 - Gestion Parcelle'!$J$365*BO34</f>
        <v>0</v>
      </c>
      <c r="BQ34" s="16" t="str">
        <f>'A2 - Gestion Parcelle'!$J$382</f>
        <v/>
      </c>
      <c r="BR34" s="16" t="e">
        <f t="shared" si="19"/>
        <v>#VALUE!</v>
      </c>
    </row>
    <row r="35" spans="2:70" x14ac:dyDescent="0.3">
      <c r="B35" s="13">
        <v>320</v>
      </c>
      <c r="C35" s="17">
        <v>63.1</v>
      </c>
      <c r="D35" s="14">
        <f t="shared" si="0"/>
        <v>3.2864583333333335E-3</v>
      </c>
      <c r="E35" s="15">
        <f>'A2 - Gestion Parcelle'!$J$14*D35</f>
        <v>0</v>
      </c>
      <c r="F35" s="16" t="str">
        <f>'A2 - Gestion Parcelle'!$J$31</f>
        <v/>
      </c>
      <c r="G35" s="16" t="e">
        <f t="shared" si="1"/>
        <v>#VALUE!</v>
      </c>
      <c r="I35" s="13">
        <v>320</v>
      </c>
      <c r="J35" s="17">
        <v>63.1</v>
      </c>
      <c r="K35" s="14">
        <f t="shared" si="2"/>
        <v>3.2864583333333335E-3</v>
      </c>
      <c r="L35" s="15">
        <f>'A2 - Gestion Parcelle'!$J$53*K35</f>
        <v>0</v>
      </c>
      <c r="M35" s="16" t="str">
        <f>'A2 - Gestion Parcelle'!$J$70</f>
        <v/>
      </c>
      <c r="N35" s="16" t="e">
        <f t="shared" si="3"/>
        <v>#VALUE!</v>
      </c>
      <c r="P35" s="13">
        <v>320</v>
      </c>
      <c r="Q35" s="17">
        <v>63.1</v>
      </c>
      <c r="R35" s="14">
        <f t="shared" si="4"/>
        <v>3.2864583333333335E-3</v>
      </c>
      <c r="S35" s="15">
        <f>'A2 - Gestion Parcelle'!$J$92*R35</f>
        <v>0</v>
      </c>
      <c r="T35" s="16" t="str">
        <f>'A2 - Gestion Parcelle'!$J$109</f>
        <v/>
      </c>
      <c r="U35" s="16" t="e">
        <f t="shared" si="5"/>
        <v>#VALUE!</v>
      </c>
      <c r="W35" s="13">
        <v>320</v>
      </c>
      <c r="X35" s="17">
        <v>63.1</v>
      </c>
      <c r="Y35" s="14">
        <f t="shared" si="6"/>
        <v>3.2864583333333335E-3</v>
      </c>
      <c r="Z35" s="15">
        <f>'A2 - Gestion Parcelle'!$J$131*Y35</f>
        <v>0</v>
      </c>
      <c r="AA35" s="16" t="str">
        <f>'A2 - Gestion Parcelle'!$J$148</f>
        <v/>
      </c>
      <c r="AB35" s="16" t="e">
        <f t="shared" si="7"/>
        <v>#VALUE!</v>
      </c>
      <c r="AD35" s="13">
        <v>320</v>
      </c>
      <c r="AE35" s="17">
        <v>63.1</v>
      </c>
      <c r="AF35" s="14">
        <f t="shared" si="8"/>
        <v>3.2864583333333335E-3</v>
      </c>
      <c r="AG35" s="15">
        <f>'A2 - Gestion Parcelle'!$J$170*AF35</f>
        <v>0</v>
      </c>
      <c r="AH35" s="16" t="str">
        <f>'A2 - Gestion Parcelle'!$J$187</f>
        <v/>
      </c>
      <c r="AI35" s="16" t="e">
        <f t="shared" si="9"/>
        <v>#VALUE!</v>
      </c>
      <c r="AK35" s="13">
        <v>320</v>
      </c>
      <c r="AL35" s="17">
        <v>63.1</v>
      </c>
      <c r="AM35" s="14">
        <f t="shared" si="10"/>
        <v>3.2864583333333335E-3</v>
      </c>
      <c r="AN35" s="15">
        <f>'A2 - Gestion Parcelle'!$J$209*AM35</f>
        <v>0</v>
      </c>
      <c r="AO35" s="16" t="str">
        <f>'A2 - Gestion Parcelle'!$J$226</f>
        <v/>
      </c>
      <c r="AP35" s="16" t="e">
        <f t="shared" si="11"/>
        <v>#VALUE!</v>
      </c>
      <c r="AR35" s="13">
        <v>320</v>
      </c>
      <c r="AS35" s="17">
        <v>63.1</v>
      </c>
      <c r="AT35" s="14">
        <f t="shared" si="12"/>
        <v>3.2864583333333335E-3</v>
      </c>
      <c r="AU35" s="15">
        <f>'A2 - Gestion Parcelle'!$J$248*AT35</f>
        <v>0</v>
      </c>
      <c r="AV35" s="16" t="str">
        <f>'A2 - Gestion Parcelle'!$J$265</f>
        <v/>
      </c>
      <c r="AW35" s="16" t="e">
        <f t="shared" si="13"/>
        <v>#VALUE!</v>
      </c>
      <c r="AY35" s="13">
        <v>320</v>
      </c>
      <c r="AZ35" s="17">
        <v>63.1</v>
      </c>
      <c r="BA35" s="14">
        <f t="shared" si="14"/>
        <v>3.2864583333333335E-3</v>
      </c>
      <c r="BB35" s="15">
        <f>'A2 - Gestion Parcelle'!$J$287*BA35</f>
        <v>0</v>
      </c>
      <c r="BC35" s="16" t="str">
        <f>'A2 - Gestion Parcelle'!$J$304</f>
        <v/>
      </c>
      <c r="BD35" s="16" t="e">
        <f t="shared" si="15"/>
        <v>#VALUE!</v>
      </c>
      <c r="BF35" s="13">
        <v>320</v>
      </c>
      <c r="BG35" s="17">
        <v>63.1</v>
      </c>
      <c r="BH35" s="14">
        <f t="shared" si="16"/>
        <v>3.2864583333333335E-3</v>
      </c>
      <c r="BI35" s="15">
        <f>'A2 - Gestion Parcelle'!$J$326*BH35</f>
        <v>0</v>
      </c>
      <c r="BJ35" s="16" t="str">
        <f>'A2 - Gestion Parcelle'!$J$343</f>
        <v/>
      </c>
      <c r="BK35" s="16" t="e">
        <f t="shared" si="17"/>
        <v>#VALUE!</v>
      </c>
      <c r="BM35" s="13">
        <v>320</v>
      </c>
      <c r="BN35" s="17">
        <v>63.1</v>
      </c>
      <c r="BO35" s="14">
        <f t="shared" si="18"/>
        <v>3.2864583333333335E-3</v>
      </c>
      <c r="BP35" s="15">
        <f>'A2 - Gestion Parcelle'!$J$365*BO35</f>
        <v>0</v>
      </c>
      <c r="BQ35" s="16" t="str">
        <f>'A2 - Gestion Parcelle'!$J$382</f>
        <v/>
      </c>
      <c r="BR35" s="16" t="e">
        <f t="shared" si="19"/>
        <v>#VALUE!</v>
      </c>
    </row>
    <row r="36" spans="2:70" x14ac:dyDescent="0.3">
      <c r="B36" s="13">
        <v>330</v>
      </c>
      <c r="C36" s="17">
        <v>63.6</v>
      </c>
      <c r="D36" s="14">
        <f t="shared" si="0"/>
        <v>3.2121212121212122E-3</v>
      </c>
      <c r="E36" s="15">
        <f>'A2 - Gestion Parcelle'!$J$14*D36</f>
        <v>0</v>
      </c>
      <c r="F36" s="16" t="str">
        <f>'A2 - Gestion Parcelle'!$J$31</f>
        <v/>
      </c>
      <c r="G36" s="16" t="e">
        <f t="shared" si="1"/>
        <v>#VALUE!</v>
      </c>
      <c r="I36" s="13">
        <v>330</v>
      </c>
      <c r="J36" s="17">
        <v>63.6</v>
      </c>
      <c r="K36" s="14">
        <f t="shared" si="2"/>
        <v>3.2121212121212122E-3</v>
      </c>
      <c r="L36" s="15">
        <f>'A2 - Gestion Parcelle'!$J$53*K36</f>
        <v>0</v>
      </c>
      <c r="M36" s="16" t="str">
        <f>'A2 - Gestion Parcelle'!$J$70</f>
        <v/>
      </c>
      <c r="N36" s="16" t="e">
        <f t="shared" si="3"/>
        <v>#VALUE!</v>
      </c>
      <c r="P36" s="13">
        <v>330</v>
      </c>
      <c r="Q36" s="17">
        <v>63.6</v>
      </c>
      <c r="R36" s="14">
        <f t="shared" si="4"/>
        <v>3.2121212121212122E-3</v>
      </c>
      <c r="S36" s="15">
        <f>'A2 - Gestion Parcelle'!$J$92*R36</f>
        <v>0</v>
      </c>
      <c r="T36" s="16" t="str">
        <f>'A2 - Gestion Parcelle'!$J$109</f>
        <v/>
      </c>
      <c r="U36" s="16" t="e">
        <f t="shared" si="5"/>
        <v>#VALUE!</v>
      </c>
      <c r="W36" s="13">
        <v>330</v>
      </c>
      <c r="X36" s="17">
        <v>63.6</v>
      </c>
      <c r="Y36" s="14">
        <f t="shared" si="6"/>
        <v>3.2121212121212122E-3</v>
      </c>
      <c r="Z36" s="15">
        <f>'A2 - Gestion Parcelle'!$J$131*Y36</f>
        <v>0</v>
      </c>
      <c r="AA36" s="16" t="str">
        <f>'A2 - Gestion Parcelle'!$J$148</f>
        <v/>
      </c>
      <c r="AB36" s="16" t="e">
        <f t="shared" si="7"/>
        <v>#VALUE!</v>
      </c>
      <c r="AD36" s="13">
        <v>330</v>
      </c>
      <c r="AE36" s="17">
        <v>63.6</v>
      </c>
      <c r="AF36" s="14">
        <f t="shared" si="8"/>
        <v>3.2121212121212122E-3</v>
      </c>
      <c r="AG36" s="15">
        <f>'A2 - Gestion Parcelle'!$J$170*AF36</f>
        <v>0</v>
      </c>
      <c r="AH36" s="16" t="str">
        <f>'A2 - Gestion Parcelle'!$J$187</f>
        <v/>
      </c>
      <c r="AI36" s="16" t="e">
        <f t="shared" si="9"/>
        <v>#VALUE!</v>
      </c>
      <c r="AK36" s="13">
        <v>330</v>
      </c>
      <c r="AL36" s="17">
        <v>63.6</v>
      </c>
      <c r="AM36" s="14">
        <f t="shared" si="10"/>
        <v>3.2121212121212122E-3</v>
      </c>
      <c r="AN36" s="15">
        <f>'A2 - Gestion Parcelle'!$J$209*AM36</f>
        <v>0</v>
      </c>
      <c r="AO36" s="16" t="str">
        <f>'A2 - Gestion Parcelle'!$J$226</f>
        <v/>
      </c>
      <c r="AP36" s="16" t="e">
        <f t="shared" si="11"/>
        <v>#VALUE!</v>
      </c>
      <c r="AR36" s="13">
        <v>330</v>
      </c>
      <c r="AS36" s="17">
        <v>63.6</v>
      </c>
      <c r="AT36" s="14">
        <f t="shared" si="12"/>
        <v>3.2121212121212122E-3</v>
      </c>
      <c r="AU36" s="15">
        <f>'A2 - Gestion Parcelle'!$J$248*AT36</f>
        <v>0</v>
      </c>
      <c r="AV36" s="16" t="str">
        <f>'A2 - Gestion Parcelle'!$J$265</f>
        <v/>
      </c>
      <c r="AW36" s="16" t="e">
        <f t="shared" si="13"/>
        <v>#VALUE!</v>
      </c>
      <c r="AY36" s="13">
        <v>330</v>
      </c>
      <c r="AZ36" s="17">
        <v>63.6</v>
      </c>
      <c r="BA36" s="14">
        <f t="shared" si="14"/>
        <v>3.2121212121212122E-3</v>
      </c>
      <c r="BB36" s="15">
        <f>'A2 - Gestion Parcelle'!$J$287*BA36</f>
        <v>0</v>
      </c>
      <c r="BC36" s="16" t="str">
        <f>'A2 - Gestion Parcelle'!$J$304</f>
        <v/>
      </c>
      <c r="BD36" s="16" t="e">
        <f t="shared" si="15"/>
        <v>#VALUE!</v>
      </c>
      <c r="BF36" s="13">
        <v>330</v>
      </c>
      <c r="BG36" s="17">
        <v>63.6</v>
      </c>
      <c r="BH36" s="14">
        <f t="shared" si="16"/>
        <v>3.2121212121212122E-3</v>
      </c>
      <c r="BI36" s="15">
        <f>'A2 - Gestion Parcelle'!$J$326*BH36</f>
        <v>0</v>
      </c>
      <c r="BJ36" s="16" t="str">
        <f>'A2 - Gestion Parcelle'!$J$343</f>
        <v/>
      </c>
      <c r="BK36" s="16" t="e">
        <f t="shared" si="17"/>
        <v>#VALUE!</v>
      </c>
      <c r="BM36" s="13">
        <v>330</v>
      </c>
      <c r="BN36" s="17">
        <v>63.6</v>
      </c>
      <c r="BO36" s="14">
        <f t="shared" si="18"/>
        <v>3.2121212121212122E-3</v>
      </c>
      <c r="BP36" s="15">
        <f>'A2 - Gestion Parcelle'!$J$365*BO36</f>
        <v>0</v>
      </c>
      <c r="BQ36" s="16" t="str">
        <f>'A2 - Gestion Parcelle'!$J$382</f>
        <v/>
      </c>
      <c r="BR36" s="16" t="e">
        <f t="shared" si="19"/>
        <v>#VALUE!</v>
      </c>
    </row>
    <row r="37" spans="2:70" x14ac:dyDescent="0.3">
      <c r="B37" s="13">
        <v>340</v>
      </c>
      <c r="C37" s="17">
        <v>64.099999999999994</v>
      </c>
      <c r="D37" s="14">
        <f t="shared" si="0"/>
        <v>3.1421568627450977E-3</v>
      </c>
      <c r="E37" s="15">
        <f>'A2 - Gestion Parcelle'!$J$14*D37</f>
        <v>0</v>
      </c>
      <c r="F37" s="16" t="str">
        <f>'A2 - Gestion Parcelle'!$J$31</f>
        <v/>
      </c>
      <c r="G37" s="16" t="e">
        <f t="shared" si="1"/>
        <v>#VALUE!</v>
      </c>
      <c r="I37" s="13">
        <v>340</v>
      </c>
      <c r="J37" s="17">
        <v>64.099999999999994</v>
      </c>
      <c r="K37" s="14">
        <f t="shared" si="2"/>
        <v>3.1421568627450977E-3</v>
      </c>
      <c r="L37" s="15">
        <f>'A2 - Gestion Parcelle'!$J$53*K37</f>
        <v>0</v>
      </c>
      <c r="M37" s="16" t="str">
        <f>'A2 - Gestion Parcelle'!$J$70</f>
        <v/>
      </c>
      <c r="N37" s="16" t="e">
        <f t="shared" si="3"/>
        <v>#VALUE!</v>
      </c>
      <c r="P37" s="13">
        <v>340</v>
      </c>
      <c r="Q37" s="17">
        <v>64.099999999999994</v>
      </c>
      <c r="R37" s="14">
        <f t="shared" si="4"/>
        <v>3.1421568627450977E-3</v>
      </c>
      <c r="S37" s="15">
        <f>'A2 - Gestion Parcelle'!$J$92*R37</f>
        <v>0</v>
      </c>
      <c r="T37" s="16" t="str">
        <f>'A2 - Gestion Parcelle'!$J$109</f>
        <v/>
      </c>
      <c r="U37" s="16" t="e">
        <f t="shared" si="5"/>
        <v>#VALUE!</v>
      </c>
      <c r="W37" s="13">
        <v>340</v>
      </c>
      <c r="X37" s="17">
        <v>64.099999999999994</v>
      </c>
      <c r="Y37" s="14">
        <f t="shared" si="6"/>
        <v>3.1421568627450977E-3</v>
      </c>
      <c r="Z37" s="15">
        <f>'A2 - Gestion Parcelle'!$J$131*Y37</f>
        <v>0</v>
      </c>
      <c r="AA37" s="16" t="str">
        <f>'A2 - Gestion Parcelle'!$J$148</f>
        <v/>
      </c>
      <c r="AB37" s="16" t="e">
        <f t="shared" si="7"/>
        <v>#VALUE!</v>
      </c>
      <c r="AD37" s="13">
        <v>340</v>
      </c>
      <c r="AE37" s="17">
        <v>64.099999999999994</v>
      </c>
      <c r="AF37" s="14">
        <f t="shared" si="8"/>
        <v>3.1421568627450977E-3</v>
      </c>
      <c r="AG37" s="15">
        <f>'A2 - Gestion Parcelle'!$J$170*AF37</f>
        <v>0</v>
      </c>
      <c r="AH37" s="16" t="str">
        <f>'A2 - Gestion Parcelle'!$J$187</f>
        <v/>
      </c>
      <c r="AI37" s="16" t="e">
        <f t="shared" si="9"/>
        <v>#VALUE!</v>
      </c>
      <c r="AK37" s="13">
        <v>340</v>
      </c>
      <c r="AL37" s="17">
        <v>64.099999999999994</v>
      </c>
      <c r="AM37" s="14">
        <f t="shared" si="10"/>
        <v>3.1421568627450977E-3</v>
      </c>
      <c r="AN37" s="15">
        <f>'A2 - Gestion Parcelle'!$J$209*AM37</f>
        <v>0</v>
      </c>
      <c r="AO37" s="16" t="str">
        <f>'A2 - Gestion Parcelle'!$J$226</f>
        <v/>
      </c>
      <c r="AP37" s="16" t="e">
        <f t="shared" si="11"/>
        <v>#VALUE!</v>
      </c>
      <c r="AR37" s="13">
        <v>340</v>
      </c>
      <c r="AS37" s="17">
        <v>64.099999999999994</v>
      </c>
      <c r="AT37" s="14">
        <f t="shared" si="12"/>
        <v>3.1421568627450977E-3</v>
      </c>
      <c r="AU37" s="15">
        <f>'A2 - Gestion Parcelle'!$J$248*AT37</f>
        <v>0</v>
      </c>
      <c r="AV37" s="16" t="str">
        <f>'A2 - Gestion Parcelle'!$J$265</f>
        <v/>
      </c>
      <c r="AW37" s="16" t="e">
        <f t="shared" si="13"/>
        <v>#VALUE!</v>
      </c>
      <c r="AY37" s="13">
        <v>340</v>
      </c>
      <c r="AZ37" s="17">
        <v>64.099999999999994</v>
      </c>
      <c r="BA37" s="14">
        <f t="shared" si="14"/>
        <v>3.1421568627450977E-3</v>
      </c>
      <c r="BB37" s="15">
        <f>'A2 - Gestion Parcelle'!$J$287*BA37</f>
        <v>0</v>
      </c>
      <c r="BC37" s="16" t="str">
        <f>'A2 - Gestion Parcelle'!$J$304</f>
        <v/>
      </c>
      <c r="BD37" s="16" t="e">
        <f t="shared" si="15"/>
        <v>#VALUE!</v>
      </c>
      <c r="BF37" s="13">
        <v>340</v>
      </c>
      <c r="BG37" s="17">
        <v>64.099999999999994</v>
      </c>
      <c r="BH37" s="14">
        <f t="shared" si="16"/>
        <v>3.1421568627450977E-3</v>
      </c>
      <c r="BI37" s="15">
        <f>'A2 - Gestion Parcelle'!$J$326*BH37</f>
        <v>0</v>
      </c>
      <c r="BJ37" s="16" t="str">
        <f>'A2 - Gestion Parcelle'!$J$343</f>
        <v/>
      </c>
      <c r="BK37" s="16" t="e">
        <f t="shared" si="17"/>
        <v>#VALUE!</v>
      </c>
      <c r="BM37" s="13">
        <v>340</v>
      </c>
      <c r="BN37" s="17">
        <v>64.099999999999994</v>
      </c>
      <c r="BO37" s="14">
        <f t="shared" si="18"/>
        <v>3.1421568627450977E-3</v>
      </c>
      <c r="BP37" s="15">
        <f>'A2 - Gestion Parcelle'!$J$365*BO37</f>
        <v>0</v>
      </c>
      <c r="BQ37" s="16" t="str">
        <f>'A2 - Gestion Parcelle'!$J$382</f>
        <v/>
      </c>
      <c r="BR37" s="16" t="e">
        <f t="shared" si="19"/>
        <v>#VALUE!</v>
      </c>
    </row>
    <row r="38" spans="2:70" x14ac:dyDescent="0.3">
      <c r="B38" s="13">
        <v>350</v>
      </c>
      <c r="C38" s="17">
        <v>64.599999999999994</v>
      </c>
      <c r="D38" s="14">
        <f t="shared" si="0"/>
        <v>3.0761904761904759E-3</v>
      </c>
      <c r="E38" s="15">
        <f>'A2 - Gestion Parcelle'!$J$14*D38</f>
        <v>0</v>
      </c>
      <c r="F38" s="16" t="str">
        <f>'A2 - Gestion Parcelle'!$J$31</f>
        <v/>
      </c>
      <c r="G38" s="16" t="e">
        <f t="shared" si="1"/>
        <v>#VALUE!</v>
      </c>
      <c r="I38" s="13">
        <v>350</v>
      </c>
      <c r="J38" s="17">
        <v>64.599999999999994</v>
      </c>
      <c r="K38" s="14">
        <f t="shared" si="2"/>
        <v>3.0761904761904759E-3</v>
      </c>
      <c r="L38" s="15">
        <f>'A2 - Gestion Parcelle'!$J$53*K38</f>
        <v>0</v>
      </c>
      <c r="M38" s="16" t="str">
        <f>'A2 - Gestion Parcelle'!$J$70</f>
        <v/>
      </c>
      <c r="N38" s="16" t="e">
        <f t="shared" si="3"/>
        <v>#VALUE!</v>
      </c>
      <c r="P38" s="13">
        <v>350</v>
      </c>
      <c r="Q38" s="17">
        <v>64.599999999999994</v>
      </c>
      <c r="R38" s="14">
        <f t="shared" si="4"/>
        <v>3.0761904761904759E-3</v>
      </c>
      <c r="S38" s="15">
        <f>'A2 - Gestion Parcelle'!$J$92*R38</f>
        <v>0</v>
      </c>
      <c r="T38" s="16" t="str">
        <f>'A2 - Gestion Parcelle'!$J$109</f>
        <v/>
      </c>
      <c r="U38" s="16" t="e">
        <f t="shared" si="5"/>
        <v>#VALUE!</v>
      </c>
      <c r="W38" s="13">
        <v>350</v>
      </c>
      <c r="X38" s="17">
        <v>64.599999999999994</v>
      </c>
      <c r="Y38" s="14">
        <f t="shared" si="6"/>
        <v>3.0761904761904759E-3</v>
      </c>
      <c r="Z38" s="15">
        <f>'A2 - Gestion Parcelle'!$J$131*Y38</f>
        <v>0</v>
      </c>
      <c r="AA38" s="16" t="str">
        <f>'A2 - Gestion Parcelle'!$J$148</f>
        <v/>
      </c>
      <c r="AB38" s="16" t="e">
        <f t="shared" si="7"/>
        <v>#VALUE!</v>
      </c>
      <c r="AD38" s="13">
        <v>350</v>
      </c>
      <c r="AE38" s="17">
        <v>64.599999999999994</v>
      </c>
      <c r="AF38" s="14">
        <f t="shared" si="8"/>
        <v>3.0761904761904759E-3</v>
      </c>
      <c r="AG38" s="15">
        <f>'A2 - Gestion Parcelle'!$J$170*AF38</f>
        <v>0</v>
      </c>
      <c r="AH38" s="16" t="str">
        <f>'A2 - Gestion Parcelle'!$J$187</f>
        <v/>
      </c>
      <c r="AI38" s="16" t="e">
        <f t="shared" si="9"/>
        <v>#VALUE!</v>
      </c>
      <c r="AK38" s="13">
        <v>350</v>
      </c>
      <c r="AL38" s="17">
        <v>64.599999999999994</v>
      </c>
      <c r="AM38" s="14">
        <f t="shared" si="10"/>
        <v>3.0761904761904759E-3</v>
      </c>
      <c r="AN38" s="15">
        <f>'A2 - Gestion Parcelle'!$J$209*AM38</f>
        <v>0</v>
      </c>
      <c r="AO38" s="16" t="str">
        <f>'A2 - Gestion Parcelle'!$J$226</f>
        <v/>
      </c>
      <c r="AP38" s="16" t="e">
        <f t="shared" si="11"/>
        <v>#VALUE!</v>
      </c>
      <c r="AR38" s="13">
        <v>350</v>
      </c>
      <c r="AS38" s="17">
        <v>64.599999999999994</v>
      </c>
      <c r="AT38" s="14">
        <f t="shared" si="12"/>
        <v>3.0761904761904759E-3</v>
      </c>
      <c r="AU38" s="15">
        <f>'A2 - Gestion Parcelle'!$J$248*AT38</f>
        <v>0</v>
      </c>
      <c r="AV38" s="16" t="str">
        <f>'A2 - Gestion Parcelle'!$J$265</f>
        <v/>
      </c>
      <c r="AW38" s="16" t="e">
        <f t="shared" si="13"/>
        <v>#VALUE!</v>
      </c>
      <c r="AY38" s="13">
        <v>350</v>
      </c>
      <c r="AZ38" s="17">
        <v>64.599999999999994</v>
      </c>
      <c r="BA38" s="14">
        <f t="shared" si="14"/>
        <v>3.0761904761904759E-3</v>
      </c>
      <c r="BB38" s="15">
        <f>'A2 - Gestion Parcelle'!$J$287*BA38</f>
        <v>0</v>
      </c>
      <c r="BC38" s="16" t="str">
        <f>'A2 - Gestion Parcelle'!$J$304</f>
        <v/>
      </c>
      <c r="BD38" s="16" t="e">
        <f t="shared" si="15"/>
        <v>#VALUE!</v>
      </c>
      <c r="BF38" s="13">
        <v>350</v>
      </c>
      <c r="BG38" s="17">
        <v>64.599999999999994</v>
      </c>
      <c r="BH38" s="14">
        <f t="shared" si="16"/>
        <v>3.0761904761904759E-3</v>
      </c>
      <c r="BI38" s="15">
        <f>'A2 - Gestion Parcelle'!$J$326*BH38</f>
        <v>0</v>
      </c>
      <c r="BJ38" s="16" t="str">
        <f>'A2 - Gestion Parcelle'!$J$343</f>
        <v/>
      </c>
      <c r="BK38" s="16" t="e">
        <f t="shared" si="17"/>
        <v>#VALUE!</v>
      </c>
      <c r="BM38" s="13">
        <v>350</v>
      </c>
      <c r="BN38" s="17">
        <v>64.599999999999994</v>
      </c>
      <c r="BO38" s="14">
        <f t="shared" si="18"/>
        <v>3.0761904761904759E-3</v>
      </c>
      <c r="BP38" s="15">
        <f>'A2 - Gestion Parcelle'!$J$365*BO38</f>
        <v>0</v>
      </c>
      <c r="BQ38" s="16" t="str">
        <f>'A2 - Gestion Parcelle'!$J$382</f>
        <v/>
      </c>
      <c r="BR38" s="16" t="e">
        <f t="shared" si="19"/>
        <v>#VALUE!</v>
      </c>
    </row>
    <row r="39" spans="2:70" x14ac:dyDescent="0.3">
      <c r="B39" s="13">
        <v>360</v>
      </c>
      <c r="C39" s="17">
        <v>65.099999999999994</v>
      </c>
      <c r="D39" s="14">
        <f t="shared" si="0"/>
        <v>3.0138888888888884E-3</v>
      </c>
      <c r="E39" s="15">
        <f>'A2 - Gestion Parcelle'!$J$14*D39</f>
        <v>0</v>
      </c>
      <c r="F39" s="16" t="str">
        <f>'A2 - Gestion Parcelle'!$J$31</f>
        <v/>
      </c>
      <c r="G39" s="16" t="e">
        <f t="shared" si="1"/>
        <v>#VALUE!</v>
      </c>
      <c r="I39" s="13">
        <v>360</v>
      </c>
      <c r="J39" s="17">
        <v>65.099999999999994</v>
      </c>
      <c r="K39" s="14">
        <f t="shared" si="2"/>
        <v>3.0138888888888884E-3</v>
      </c>
      <c r="L39" s="15">
        <f>'A2 - Gestion Parcelle'!$J$53*K39</f>
        <v>0</v>
      </c>
      <c r="M39" s="16" t="str">
        <f>'A2 - Gestion Parcelle'!$J$70</f>
        <v/>
      </c>
      <c r="N39" s="16" t="e">
        <f t="shared" si="3"/>
        <v>#VALUE!</v>
      </c>
      <c r="P39" s="13">
        <v>360</v>
      </c>
      <c r="Q39" s="17">
        <v>65.099999999999994</v>
      </c>
      <c r="R39" s="14">
        <f t="shared" si="4"/>
        <v>3.0138888888888884E-3</v>
      </c>
      <c r="S39" s="15">
        <f>'A2 - Gestion Parcelle'!$J$92*R39</f>
        <v>0</v>
      </c>
      <c r="T39" s="16" t="str">
        <f>'A2 - Gestion Parcelle'!$J$109</f>
        <v/>
      </c>
      <c r="U39" s="16" t="e">
        <f t="shared" si="5"/>
        <v>#VALUE!</v>
      </c>
      <c r="W39" s="13">
        <v>360</v>
      </c>
      <c r="X39" s="17">
        <v>65.099999999999994</v>
      </c>
      <c r="Y39" s="14">
        <f t="shared" si="6"/>
        <v>3.0138888888888884E-3</v>
      </c>
      <c r="Z39" s="15">
        <f>'A2 - Gestion Parcelle'!$J$131*Y39</f>
        <v>0</v>
      </c>
      <c r="AA39" s="16" t="str">
        <f>'A2 - Gestion Parcelle'!$J$148</f>
        <v/>
      </c>
      <c r="AB39" s="16" t="e">
        <f t="shared" si="7"/>
        <v>#VALUE!</v>
      </c>
      <c r="AD39" s="13">
        <v>360</v>
      </c>
      <c r="AE39" s="17">
        <v>65.099999999999994</v>
      </c>
      <c r="AF39" s="14">
        <f t="shared" si="8"/>
        <v>3.0138888888888884E-3</v>
      </c>
      <c r="AG39" s="15">
        <f>'A2 - Gestion Parcelle'!$J$170*AF39</f>
        <v>0</v>
      </c>
      <c r="AH39" s="16" t="str">
        <f>'A2 - Gestion Parcelle'!$J$187</f>
        <v/>
      </c>
      <c r="AI39" s="16" t="e">
        <f t="shared" si="9"/>
        <v>#VALUE!</v>
      </c>
      <c r="AK39" s="13">
        <v>360</v>
      </c>
      <c r="AL39" s="17">
        <v>65.099999999999994</v>
      </c>
      <c r="AM39" s="14">
        <f t="shared" si="10"/>
        <v>3.0138888888888884E-3</v>
      </c>
      <c r="AN39" s="15">
        <f>'A2 - Gestion Parcelle'!$J$209*AM39</f>
        <v>0</v>
      </c>
      <c r="AO39" s="16" t="str">
        <f>'A2 - Gestion Parcelle'!$J$226</f>
        <v/>
      </c>
      <c r="AP39" s="16" t="e">
        <f t="shared" si="11"/>
        <v>#VALUE!</v>
      </c>
      <c r="AR39" s="13">
        <v>360</v>
      </c>
      <c r="AS39" s="17">
        <v>65.099999999999994</v>
      </c>
      <c r="AT39" s="14">
        <f t="shared" si="12"/>
        <v>3.0138888888888884E-3</v>
      </c>
      <c r="AU39" s="15">
        <f>'A2 - Gestion Parcelle'!$J$248*AT39</f>
        <v>0</v>
      </c>
      <c r="AV39" s="16" t="str">
        <f>'A2 - Gestion Parcelle'!$J$265</f>
        <v/>
      </c>
      <c r="AW39" s="16" t="e">
        <f t="shared" si="13"/>
        <v>#VALUE!</v>
      </c>
      <c r="AY39" s="13">
        <v>360</v>
      </c>
      <c r="AZ39" s="17">
        <v>65.099999999999994</v>
      </c>
      <c r="BA39" s="14">
        <f t="shared" si="14"/>
        <v>3.0138888888888884E-3</v>
      </c>
      <c r="BB39" s="15">
        <f>'A2 - Gestion Parcelle'!$J$287*BA39</f>
        <v>0</v>
      </c>
      <c r="BC39" s="16" t="str">
        <f>'A2 - Gestion Parcelle'!$J$304</f>
        <v/>
      </c>
      <c r="BD39" s="16" t="e">
        <f t="shared" si="15"/>
        <v>#VALUE!</v>
      </c>
      <c r="BF39" s="13">
        <v>360</v>
      </c>
      <c r="BG39" s="17">
        <v>65.099999999999994</v>
      </c>
      <c r="BH39" s="14">
        <f t="shared" si="16"/>
        <v>3.0138888888888884E-3</v>
      </c>
      <c r="BI39" s="15">
        <f>'A2 - Gestion Parcelle'!$J$326*BH39</f>
        <v>0</v>
      </c>
      <c r="BJ39" s="16" t="str">
        <f>'A2 - Gestion Parcelle'!$J$343</f>
        <v/>
      </c>
      <c r="BK39" s="16" t="e">
        <f t="shared" si="17"/>
        <v>#VALUE!</v>
      </c>
      <c r="BM39" s="13">
        <v>360</v>
      </c>
      <c r="BN39" s="17">
        <v>65.099999999999994</v>
      </c>
      <c r="BO39" s="14">
        <f t="shared" si="18"/>
        <v>3.0138888888888884E-3</v>
      </c>
      <c r="BP39" s="15">
        <f>'A2 - Gestion Parcelle'!$J$365*BO39</f>
        <v>0</v>
      </c>
      <c r="BQ39" s="16" t="str">
        <f>'A2 - Gestion Parcelle'!$J$382</f>
        <v/>
      </c>
      <c r="BR39" s="16" t="e">
        <f t="shared" si="19"/>
        <v>#VALUE!</v>
      </c>
    </row>
    <row r="40" spans="2:70" x14ac:dyDescent="0.3">
      <c r="B40" s="13">
        <v>370</v>
      </c>
      <c r="C40" s="17">
        <v>65.566666666666663</v>
      </c>
      <c r="D40" s="14">
        <f t="shared" si="0"/>
        <v>2.9534534534534532E-3</v>
      </c>
      <c r="E40" s="15">
        <f>'A2 - Gestion Parcelle'!$J$14*D40</f>
        <v>0</v>
      </c>
      <c r="F40" s="16" t="str">
        <f>'A2 - Gestion Parcelle'!$J$31</f>
        <v/>
      </c>
      <c r="G40" s="16" t="e">
        <f t="shared" si="1"/>
        <v>#VALUE!</v>
      </c>
      <c r="I40" s="13">
        <v>370</v>
      </c>
      <c r="J40" s="17">
        <v>65.566666666666663</v>
      </c>
      <c r="K40" s="14">
        <f t="shared" si="2"/>
        <v>2.9534534534534532E-3</v>
      </c>
      <c r="L40" s="15">
        <f>'A2 - Gestion Parcelle'!$J$53*K40</f>
        <v>0</v>
      </c>
      <c r="M40" s="16" t="str">
        <f>'A2 - Gestion Parcelle'!$J$70</f>
        <v/>
      </c>
      <c r="N40" s="16" t="e">
        <f t="shared" si="3"/>
        <v>#VALUE!</v>
      </c>
      <c r="P40" s="13">
        <v>370</v>
      </c>
      <c r="Q40" s="17">
        <v>65.566666666666663</v>
      </c>
      <c r="R40" s="14">
        <f t="shared" si="4"/>
        <v>2.9534534534534532E-3</v>
      </c>
      <c r="S40" s="15">
        <f>'A2 - Gestion Parcelle'!$J$92*R40</f>
        <v>0</v>
      </c>
      <c r="T40" s="16" t="str">
        <f>'A2 - Gestion Parcelle'!$J$109</f>
        <v/>
      </c>
      <c r="U40" s="16" t="e">
        <f t="shared" si="5"/>
        <v>#VALUE!</v>
      </c>
      <c r="W40" s="13">
        <v>370</v>
      </c>
      <c r="X40" s="17">
        <v>65.566666666666663</v>
      </c>
      <c r="Y40" s="14">
        <f t="shared" si="6"/>
        <v>2.9534534534534532E-3</v>
      </c>
      <c r="Z40" s="15">
        <f>'A2 - Gestion Parcelle'!$J$131*Y40</f>
        <v>0</v>
      </c>
      <c r="AA40" s="16" t="str">
        <f>'A2 - Gestion Parcelle'!$J$148</f>
        <v/>
      </c>
      <c r="AB40" s="16" t="e">
        <f t="shared" si="7"/>
        <v>#VALUE!</v>
      </c>
      <c r="AD40" s="13">
        <v>370</v>
      </c>
      <c r="AE40" s="17">
        <v>65.566666666666663</v>
      </c>
      <c r="AF40" s="14">
        <f t="shared" si="8"/>
        <v>2.9534534534534532E-3</v>
      </c>
      <c r="AG40" s="15">
        <f>'A2 - Gestion Parcelle'!$J$170*AF40</f>
        <v>0</v>
      </c>
      <c r="AH40" s="16" t="str">
        <f>'A2 - Gestion Parcelle'!$J$187</f>
        <v/>
      </c>
      <c r="AI40" s="16" t="e">
        <f t="shared" si="9"/>
        <v>#VALUE!</v>
      </c>
      <c r="AK40" s="13">
        <v>370</v>
      </c>
      <c r="AL40" s="17">
        <v>65.566666666666663</v>
      </c>
      <c r="AM40" s="14">
        <f t="shared" si="10"/>
        <v>2.9534534534534532E-3</v>
      </c>
      <c r="AN40" s="15">
        <f>'A2 - Gestion Parcelle'!$J$209*AM40</f>
        <v>0</v>
      </c>
      <c r="AO40" s="16" t="str">
        <f>'A2 - Gestion Parcelle'!$J$226</f>
        <v/>
      </c>
      <c r="AP40" s="16" t="e">
        <f t="shared" si="11"/>
        <v>#VALUE!</v>
      </c>
      <c r="AR40" s="13">
        <v>370</v>
      </c>
      <c r="AS40" s="17">
        <v>65.566666666666663</v>
      </c>
      <c r="AT40" s="14">
        <f t="shared" si="12"/>
        <v>2.9534534534534532E-3</v>
      </c>
      <c r="AU40" s="15">
        <f>'A2 - Gestion Parcelle'!$J$248*AT40</f>
        <v>0</v>
      </c>
      <c r="AV40" s="16" t="str">
        <f>'A2 - Gestion Parcelle'!$J$265</f>
        <v/>
      </c>
      <c r="AW40" s="16" t="e">
        <f t="shared" si="13"/>
        <v>#VALUE!</v>
      </c>
      <c r="AY40" s="13">
        <v>370</v>
      </c>
      <c r="AZ40" s="17">
        <v>65.566666666666663</v>
      </c>
      <c r="BA40" s="14">
        <f t="shared" si="14"/>
        <v>2.9534534534534532E-3</v>
      </c>
      <c r="BB40" s="15">
        <f>'A2 - Gestion Parcelle'!$J$287*BA40</f>
        <v>0</v>
      </c>
      <c r="BC40" s="16" t="str">
        <f>'A2 - Gestion Parcelle'!$J$304</f>
        <v/>
      </c>
      <c r="BD40" s="16" t="e">
        <f t="shared" si="15"/>
        <v>#VALUE!</v>
      </c>
      <c r="BF40" s="13">
        <v>370</v>
      </c>
      <c r="BG40" s="17">
        <v>65.566666666666663</v>
      </c>
      <c r="BH40" s="14">
        <f t="shared" si="16"/>
        <v>2.9534534534534532E-3</v>
      </c>
      <c r="BI40" s="15">
        <f>'A2 - Gestion Parcelle'!$J$326*BH40</f>
        <v>0</v>
      </c>
      <c r="BJ40" s="16" t="str">
        <f>'A2 - Gestion Parcelle'!$J$343</f>
        <v/>
      </c>
      <c r="BK40" s="16" t="e">
        <f t="shared" si="17"/>
        <v>#VALUE!</v>
      </c>
      <c r="BM40" s="13">
        <v>370</v>
      </c>
      <c r="BN40" s="17">
        <v>65.566666666666663</v>
      </c>
      <c r="BO40" s="14">
        <f t="shared" si="18"/>
        <v>2.9534534534534532E-3</v>
      </c>
      <c r="BP40" s="15">
        <f>'A2 - Gestion Parcelle'!$J$365*BO40</f>
        <v>0</v>
      </c>
      <c r="BQ40" s="16" t="str">
        <f>'A2 - Gestion Parcelle'!$J$382</f>
        <v/>
      </c>
      <c r="BR40" s="16" t="e">
        <f t="shared" si="19"/>
        <v>#VALUE!</v>
      </c>
    </row>
    <row r="41" spans="2:70" x14ac:dyDescent="0.3">
      <c r="B41" s="13">
        <v>380</v>
      </c>
      <c r="C41" s="17">
        <v>66.033333333333331</v>
      </c>
      <c r="D41" s="14">
        <f t="shared" si="0"/>
        <v>2.8961988304093567E-3</v>
      </c>
      <c r="E41" s="15">
        <f>'A2 - Gestion Parcelle'!$J$14*D41</f>
        <v>0</v>
      </c>
      <c r="F41" s="16" t="str">
        <f>'A2 - Gestion Parcelle'!$J$31</f>
        <v/>
      </c>
      <c r="G41" s="16" t="e">
        <f t="shared" si="1"/>
        <v>#VALUE!</v>
      </c>
      <c r="I41" s="13">
        <v>380</v>
      </c>
      <c r="J41" s="17">
        <v>66.033333333333331</v>
      </c>
      <c r="K41" s="14">
        <f t="shared" si="2"/>
        <v>2.8961988304093567E-3</v>
      </c>
      <c r="L41" s="15">
        <f>'A2 - Gestion Parcelle'!$J$53*K41</f>
        <v>0</v>
      </c>
      <c r="M41" s="16" t="str">
        <f>'A2 - Gestion Parcelle'!$J$70</f>
        <v/>
      </c>
      <c r="N41" s="16" t="e">
        <f t="shared" si="3"/>
        <v>#VALUE!</v>
      </c>
      <c r="P41" s="13">
        <v>380</v>
      </c>
      <c r="Q41" s="17">
        <v>66.033333333333331</v>
      </c>
      <c r="R41" s="14">
        <f t="shared" si="4"/>
        <v>2.8961988304093567E-3</v>
      </c>
      <c r="S41" s="15">
        <f>'A2 - Gestion Parcelle'!$J$92*R41</f>
        <v>0</v>
      </c>
      <c r="T41" s="16" t="str">
        <f>'A2 - Gestion Parcelle'!$J$109</f>
        <v/>
      </c>
      <c r="U41" s="16" t="e">
        <f t="shared" si="5"/>
        <v>#VALUE!</v>
      </c>
      <c r="W41" s="13">
        <v>380</v>
      </c>
      <c r="X41" s="17">
        <v>66.033333333333331</v>
      </c>
      <c r="Y41" s="14">
        <f t="shared" si="6"/>
        <v>2.8961988304093567E-3</v>
      </c>
      <c r="Z41" s="15">
        <f>'A2 - Gestion Parcelle'!$J$131*Y41</f>
        <v>0</v>
      </c>
      <c r="AA41" s="16" t="str">
        <f>'A2 - Gestion Parcelle'!$J$148</f>
        <v/>
      </c>
      <c r="AB41" s="16" t="e">
        <f t="shared" si="7"/>
        <v>#VALUE!</v>
      </c>
      <c r="AD41" s="13">
        <v>380</v>
      </c>
      <c r="AE41" s="17">
        <v>66.033333333333331</v>
      </c>
      <c r="AF41" s="14">
        <f t="shared" si="8"/>
        <v>2.8961988304093567E-3</v>
      </c>
      <c r="AG41" s="15">
        <f>'A2 - Gestion Parcelle'!$J$170*AF41</f>
        <v>0</v>
      </c>
      <c r="AH41" s="16" t="str">
        <f>'A2 - Gestion Parcelle'!$J$187</f>
        <v/>
      </c>
      <c r="AI41" s="16" t="e">
        <f t="shared" si="9"/>
        <v>#VALUE!</v>
      </c>
      <c r="AK41" s="13">
        <v>380</v>
      </c>
      <c r="AL41" s="17">
        <v>66.033333333333331</v>
      </c>
      <c r="AM41" s="14">
        <f t="shared" si="10"/>
        <v>2.8961988304093567E-3</v>
      </c>
      <c r="AN41" s="15">
        <f>'A2 - Gestion Parcelle'!$J$209*AM41</f>
        <v>0</v>
      </c>
      <c r="AO41" s="16" t="str">
        <f>'A2 - Gestion Parcelle'!$J$226</f>
        <v/>
      </c>
      <c r="AP41" s="16" t="e">
        <f t="shared" si="11"/>
        <v>#VALUE!</v>
      </c>
      <c r="AR41" s="13">
        <v>380</v>
      </c>
      <c r="AS41" s="17">
        <v>66.033333333333331</v>
      </c>
      <c r="AT41" s="14">
        <f t="shared" si="12"/>
        <v>2.8961988304093567E-3</v>
      </c>
      <c r="AU41" s="15">
        <f>'A2 - Gestion Parcelle'!$J$248*AT41</f>
        <v>0</v>
      </c>
      <c r="AV41" s="16" t="str">
        <f>'A2 - Gestion Parcelle'!$J$265</f>
        <v/>
      </c>
      <c r="AW41" s="16" t="e">
        <f t="shared" si="13"/>
        <v>#VALUE!</v>
      </c>
      <c r="AY41" s="13">
        <v>380</v>
      </c>
      <c r="AZ41" s="17">
        <v>66.033333333333331</v>
      </c>
      <c r="BA41" s="14">
        <f t="shared" si="14"/>
        <v>2.8961988304093567E-3</v>
      </c>
      <c r="BB41" s="15">
        <f>'A2 - Gestion Parcelle'!$J$287*BA41</f>
        <v>0</v>
      </c>
      <c r="BC41" s="16" t="str">
        <f>'A2 - Gestion Parcelle'!$J$304</f>
        <v/>
      </c>
      <c r="BD41" s="16" t="e">
        <f t="shared" si="15"/>
        <v>#VALUE!</v>
      </c>
      <c r="BF41" s="13">
        <v>380</v>
      </c>
      <c r="BG41" s="17">
        <v>66.033333333333331</v>
      </c>
      <c r="BH41" s="14">
        <f t="shared" si="16"/>
        <v>2.8961988304093567E-3</v>
      </c>
      <c r="BI41" s="15">
        <f>'A2 - Gestion Parcelle'!$J$326*BH41</f>
        <v>0</v>
      </c>
      <c r="BJ41" s="16" t="str">
        <f>'A2 - Gestion Parcelle'!$J$343</f>
        <v/>
      </c>
      <c r="BK41" s="16" t="e">
        <f t="shared" si="17"/>
        <v>#VALUE!</v>
      </c>
      <c r="BM41" s="13">
        <v>380</v>
      </c>
      <c r="BN41" s="17">
        <v>66.033333333333331</v>
      </c>
      <c r="BO41" s="14">
        <f t="shared" si="18"/>
        <v>2.8961988304093567E-3</v>
      </c>
      <c r="BP41" s="15">
        <f>'A2 - Gestion Parcelle'!$J$365*BO41</f>
        <v>0</v>
      </c>
      <c r="BQ41" s="16" t="str">
        <f>'A2 - Gestion Parcelle'!$J$382</f>
        <v/>
      </c>
      <c r="BR41" s="16" t="e">
        <f t="shared" si="19"/>
        <v>#VALUE!</v>
      </c>
    </row>
    <row r="42" spans="2:70" x14ac:dyDescent="0.3">
      <c r="B42" s="13">
        <v>390</v>
      </c>
      <c r="C42" s="17">
        <v>66.5</v>
      </c>
      <c r="D42" s="14">
        <f t="shared" si="0"/>
        <v>2.8418803418803419E-3</v>
      </c>
      <c r="E42" s="15">
        <f>'A2 - Gestion Parcelle'!$J$14*D42</f>
        <v>0</v>
      </c>
      <c r="F42" s="16" t="str">
        <f>'A2 - Gestion Parcelle'!$J$31</f>
        <v/>
      </c>
      <c r="G42" s="16" t="e">
        <f t="shared" si="1"/>
        <v>#VALUE!</v>
      </c>
      <c r="I42" s="13">
        <v>390</v>
      </c>
      <c r="J42" s="17">
        <v>66.5</v>
      </c>
      <c r="K42" s="14">
        <f t="shared" si="2"/>
        <v>2.8418803418803419E-3</v>
      </c>
      <c r="L42" s="15">
        <f>'A2 - Gestion Parcelle'!$J$53*K42</f>
        <v>0</v>
      </c>
      <c r="M42" s="16" t="str">
        <f>'A2 - Gestion Parcelle'!$J$70</f>
        <v/>
      </c>
      <c r="N42" s="16" t="e">
        <f t="shared" si="3"/>
        <v>#VALUE!</v>
      </c>
      <c r="P42" s="13">
        <v>390</v>
      </c>
      <c r="Q42" s="17">
        <v>66.5</v>
      </c>
      <c r="R42" s="14">
        <f t="shared" si="4"/>
        <v>2.8418803418803419E-3</v>
      </c>
      <c r="S42" s="15">
        <f>'A2 - Gestion Parcelle'!$J$92*R42</f>
        <v>0</v>
      </c>
      <c r="T42" s="16" t="str">
        <f>'A2 - Gestion Parcelle'!$J$109</f>
        <v/>
      </c>
      <c r="U42" s="16" t="e">
        <f t="shared" si="5"/>
        <v>#VALUE!</v>
      </c>
      <c r="W42" s="13">
        <v>390</v>
      </c>
      <c r="X42" s="17">
        <v>66.5</v>
      </c>
      <c r="Y42" s="14">
        <f t="shared" si="6"/>
        <v>2.8418803418803419E-3</v>
      </c>
      <c r="Z42" s="15">
        <f>'A2 - Gestion Parcelle'!$J$131*Y42</f>
        <v>0</v>
      </c>
      <c r="AA42" s="16" t="str">
        <f>'A2 - Gestion Parcelle'!$J$148</f>
        <v/>
      </c>
      <c r="AB42" s="16" t="e">
        <f t="shared" si="7"/>
        <v>#VALUE!</v>
      </c>
      <c r="AD42" s="13">
        <v>390</v>
      </c>
      <c r="AE42" s="17">
        <v>66.5</v>
      </c>
      <c r="AF42" s="14">
        <f t="shared" si="8"/>
        <v>2.8418803418803419E-3</v>
      </c>
      <c r="AG42" s="15">
        <f>'A2 - Gestion Parcelle'!$J$170*AF42</f>
        <v>0</v>
      </c>
      <c r="AH42" s="16" t="str">
        <f>'A2 - Gestion Parcelle'!$J$187</f>
        <v/>
      </c>
      <c r="AI42" s="16" t="e">
        <f t="shared" si="9"/>
        <v>#VALUE!</v>
      </c>
      <c r="AK42" s="13">
        <v>390</v>
      </c>
      <c r="AL42" s="17">
        <v>66.5</v>
      </c>
      <c r="AM42" s="14">
        <f t="shared" si="10"/>
        <v>2.8418803418803419E-3</v>
      </c>
      <c r="AN42" s="15">
        <f>'A2 - Gestion Parcelle'!$J$209*AM42</f>
        <v>0</v>
      </c>
      <c r="AO42" s="16" t="str">
        <f>'A2 - Gestion Parcelle'!$J$226</f>
        <v/>
      </c>
      <c r="AP42" s="16" t="e">
        <f t="shared" si="11"/>
        <v>#VALUE!</v>
      </c>
      <c r="AR42" s="13">
        <v>390</v>
      </c>
      <c r="AS42" s="17">
        <v>66.5</v>
      </c>
      <c r="AT42" s="14">
        <f t="shared" si="12"/>
        <v>2.8418803418803419E-3</v>
      </c>
      <c r="AU42" s="15">
        <f>'A2 - Gestion Parcelle'!$J$248*AT42</f>
        <v>0</v>
      </c>
      <c r="AV42" s="16" t="str">
        <f>'A2 - Gestion Parcelle'!$J$265</f>
        <v/>
      </c>
      <c r="AW42" s="16" t="e">
        <f t="shared" si="13"/>
        <v>#VALUE!</v>
      </c>
      <c r="AY42" s="13">
        <v>390</v>
      </c>
      <c r="AZ42" s="17">
        <v>66.5</v>
      </c>
      <c r="BA42" s="14">
        <f t="shared" si="14"/>
        <v>2.8418803418803419E-3</v>
      </c>
      <c r="BB42" s="15">
        <f>'A2 - Gestion Parcelle'!$J$287*BA42</f>
        <v>0</v>
      </c>
      <c r="BC42" s="16" t="str">
        <f>'A2 - Gestion Parcelle'!$J$304</f>
        <v/>
      </c>
      <c r="BD42" s="16" t="e">
        <f t="shared" si="15"/>
        <v>#VALUE!</v>
      </c>
      <c r="BF42" s="13">
        <v>390</v>
      </c>
      <c r="BG42" s="17">
        <v>66.5</v>
      </c>
      <c r="BH42" s="14">
        <f t="shared" si="16"/>
        <v>2.8418803418803419E-3</v>
      </c>
      <c r="BI42" s="15">
        <f>'A2 - Gestion Parcelle'!$J$326*BH42</f>
        <v>0</v>
      </c>
      <c r="BJ42" s="16" t="str">
        <f>'A2 - Gestion Parcelle'!$J$343</f>
        <v/>
      </c>
      <c r="BK42" s="16" t="e">
        <f t="shared" si="17"/>
        <v>#VALUE!</v>
      </c>
      <c r="BM42" s="13">
        <v>390</v>
      </c>
      <c r="BN42" s="17">
        <v>66.5</v>
      </c>
      <c r="BO42" s="14">
        <f t="shared" si="18"/>
        <v>2.8418803418803419E-3</v>
      </c>
      <c r="BP42" s="15">
        <f>'A2 - Gestion Parcelle'!$J$365*BO42</f>
        <v>0</v>
      </c>
      <c r="BQ42" s="16" t="str">
        <f>'A2 - Gestion Parcelle'!$J$382</f>
        <v/>
      </c>
      <c r="BR42" s="16" t="e">
        <f t="shared" si="19"/>
        <v>#VALUE!</v>
      </c>
    </row>
    <row r="43" spans="2:70" x14ac:dyDescent="0.3">
      <c r="B43" s="13">
        <v>400</v>
      </c>
      <c r="C43" s="17">
        <v>66.966666666666669</v>
      </c>
      <c r="D43" s="14">
        <f t="shared" si="0"/>
        <v>2.7902777777777778E-3</v>
      </c>
      <c r="E43" s="15">
        <f>'A2 - Gestion Parcelle'!$J$14*D43</f>
        <v>0</v>
      </c>
      <c r="F43" s="16" t="str">
        <f>'A2 - Gestion Parcelle'!$J$31</f>
        <v/>
      </c>
      <c r="G43" s="16" t="e">
        <f t="shared" si="1"/>
        <v>#VALUE!</v>
      </c>
      <c r="I43" s="13">
        <v>400</v>
      </c>
      <c r="J43" s="17">
        <v>66.966666666666669</v>
      </c>
      <c r="K43" s="14">
        <f t="shared" si="2"/>
        <v>2.7902777777777778E-3</v>
      </c>
      <c r="L43" s="15">
        <f>'A2 - Gestion Parcelle'!$J$53*K43</f>
        <v>0</v>
      </c>
      <c r="M43" s="16" t="str">
        <f>'A2 - Gestion Parcelle'!$J$70</f>
        <v/>
      </c>
      <c r="N43" s="16" t="e">
        <f t="shared" si="3"/>
        <v>#VALUE!</v>
      </c>
      <c r="P43" s="13">
        <v>400</v>
      </c>
      <c r="Q43" s="17">
        <v>66.966666666666669</v>
      </c>
      <c r="R43" s="14">
        <f t="shared" si="4"/>
        <v>2.7902777777777778E-3</v>
      </c>
      <c r="S43" s="15">
        <f>'A2 - Gestion Parcelle'!$J$92*R43</f>
        <v>0</v>
      </c>
      <c r="T43" s="16" t="str">
        <f>'A2 - Gestion Parcelle'!$J$109</f>
        <v/>
      </c>
      <c r="U43" s="16" t="e">
        <f t="shared" si="5"/>
        <v>#VALUE!</v>
      </c>
      <c r="W43" s="13">
        <v>400</v>
      </c>
      <c r="X43" s="17">
        <v>66.966666666666669</v>
      </c>
      <c r="Y43" s="14">
        <f t="shared" si="6"/>
        <v>2.7902777777777778E-3</v>
      </c>
      <c r="Z43" s="15">
        <f>'A2 - Gestion Parcelle'!$J$131*Y43</f>
        <v>0</v>
      </c>
      <c r="AA43" s="16" t="str">
        <f>'A2 - Gestion Parcelle'!$J$148</f>
        <v/>
      </c>
      <c r="AB43" s="16" t="e">
        <f t="shared" si="7"/>
        <v>#VALUE!</v>
      </c>
      <c r="AD43" s="13">
        <v>400</v>
      </c>
      <c r="AE43" s="17">
        <v>66.966666666666669</v>
      </c>
      <c r="AF43" s="14">
        <f t="shared" si="8"/>
        <v>2.7902777777777778E-3</v>
      </c>
      <c r="AG43" s="15">
        <f>'A2 - Gestion Parcelle'!$J$170*AF43</f>
        <v>0</v>
      </c>
      <c r="AH43" s="16" t="str">
        <f>'A2 - Gestion Parcelle'!$J$187</f>
        <v/>
      </c>
      <c r="AI43" s="16" t="e">
        <f t="shared" si="9"/>
        <v>#VALUE!</v>
      </c>
      <c r="AK43" s="13">
        <v>400</v>
      </c>
      <c r="AL43" s="17">
        <v>66.966666666666669</v>
      </c>
      <c r="AM43" s="14">
        <f t="shared" si="10"/>
        <v>2.7902777777777778E-3</v>
      </c>
      <c r="AN43" s="15">
        <f>'A2 - Gestion Parcelle'!$J$209*AM43</f>
        <v>0</v>
      </c>
      <c r="AO43" s="16" t="str">
        <f>'A2 - Gestion Parcelle'!$J$226</f>
        <v/>
      </c>
      <c r="AP43" s="16" t="e">
        <f t="shared" si="11"/>
        <v>#VALUE!</v>
      </c>
      <c r="AR43" s="13">
        <v>400</v>
      </c>
      <c r="AS43" s="17">
        <v>66.966666666666669</v>
      </c>
      <c r="AT43" s="14">
        <f t="shared" si="12"/>
        <v>2.7902777777777778E-3</v>
      </c>
      <c r="AU43" s="15">
        <f>'A2 - Gestion Parcelle'!$J$248*AT43</f>
        <v>0</v>
      </c>
      <c r="AV43" s="16" t="str">
        <f>'A2 - Gestion Parcelle'!$J$265</f>
        <v/>
      </c>
      <c r="AW43" s="16" t="e">
        <f t="shared" si="13"/>
        <v>#VALUE!</v>
      </c>
      <c r="AY43" s="13">
        <v>400</v>
      </c>
      <c r="AZ43" s="17">
        <v>66.966666666666669</v>
      </c>
      <c r="BA43" s="14">
        <f t="shared" si="14"/>
        <v>2.7902777777777778E-3</v>
      </c>
      <c r="BB43" s="15">
        <f>'A2 - Gestion Parcelle'!$J$287*BA43</f>
        <v>0</v>
      </c>
      <c r="BC43" s="16" t="str">
        <f>'A2 - Gestion Parcelle'!$J$304</f>
        <v/>
      </c>
      <c r="BD43" s="16" t="e">
        <f t="shared" si="15"/>
        <v>#VALUE!</v>
      </c>
      <c r="BF43" s="13">
        <v>400</v>
      </c>
      <c r="BG43" s="17">
        <v>66.966666666666669</v>
      </c>
      <c r="BH43" s="14">
        <f t="shared" si="16"/>
        <v>2.7902777777777778E-3</v>
      </c>
      <c r="BI43" s="15">
        <f>'A2 - Gestion Parcelle'!$J$326*BH43</f>
        <v>0</v>
      </c>
      <c r="BJ43" s="16" t="str">
        <f>'A2 - Gestion Parcelle'!$J$343</f>
        <v/>
      </c>
      <c r="BK43" s="16" t="e">
        <f t="shared" si="17"/>
        <v>#VALUE!</v>
      </c>
      <c r="BM43" s="13">
        <v>400</v>
      </c>
      <c r="BN43" s="17">
        <v>66.966666666666669</v>
      </c>
      <c r="BO43" s="14">
        <f t="shared" si="18"/>
        <v>2.7902777777777778E-3</v>
      </c>
      <c r="BP43" s="15">
        <f>'A2 - Gestion Parcelle'!$J$365*BO43</f>
        <v>0</v>
      </c>
      <c r="BQ43" s="16" t="str">
        <f>'A2 - Gestion Parcelle'!$J$382</f>
        <v/>
      </c>
      <c r="BR43" s="16" t="e">
        <f t="shared" si="19"/>
        <v>#VALUE!</v>
      </c>
    </row>
    <row r="44" spans="2:70" x14ac:dyDescent="0.3">
      <c r="B44" s="13">
        <v>410</v>
      </c>
      <c r="C44" s="17">
        <v>67.433333333333337</v>
      </c>
      <c r="D44" s="14">
        <f t="shared" si="0"/>
        <v>2.7411924119241193E-3</v>
      </c>
      <c r="E44" s="15">
        <f>'A2 - Gestion Parcelle'!$J$14*D44</f>
        <v>0</v>
      </c>
      <c r="F44" s="16" t="str">
        <f>'A2 - Gestion Parcelle'!$J$31</f>
        <v/>
      </c>
      <c r="G44" s="16" t="e">
        <f t="shared" si="1"/>
        <v>#VALUE!</v>
      </c>
      <c r="I44" s="13">
        <v>410</v>
      </c>
      <c r="J44" s="17">
        <v>67.433333333333337</v>
      </c>
      <c r="K44" s="14">
        <f t="shared" si="2"/>
        <v>2.7411924119241193E-3</v>
      </c>
      <c r="L44" s="15">
        <f>'A2 - Gestion Parcelle'!$J$53*K44</f>
        <v>0</v>
      </c>
      <c r="M44" s="16" t="str">
        <f>'A2 - Gestion Parcelle'!$J$70</f>
        <v/>
      </c>
      <c r="N44" s="16" t="e">
        <f t="shared" si="3"/>
        <v>#VALUE!</v>
      </c>
      <c r="P44" s="13">
        <v>410</v>
      </c>
      <c r="Q44" s="17">
        <v>67.433333333333337</v>
      </c>
      <c r="R44" s="14">
        <f t="shared" si="4"/>
        <v>2.7411924119241193E-3</v>
      </c>
      <c r="S44" s="15">
        <f>'A2 - Gestion Parcelle'!$J$92*R44</f>
        <v>0</v>
      </c>
      <c r="T44" s="16" t="str">
        <f>'A2 - Gestion Parcelle'!$J$109</f>
        <v/>
      </c>
      <c r="U44" s="16" t="e">
        <f t="shared" si="5"/>
        <v>#VALUE!</v>
      </c>
      <c r="W44" s="13">
        <v>410</v>
      </c>
      <c r="X44" s="17">
        <v>67.433333333333337</v>
      </c>
      <c r="Y44" s="14">
        <f t="shared" si="6"/>
        <v>2.7411924119241193E-3</v>
      </c>
      <c r="Z44" s="15">
        <f>'A2 - Gestion Parcelle'!$J$131*Y44</f>
        <v>0</v>
      </c>
      <c r="AA44" s="16" t="str">
        <f>'A2 - Gestion Parcelle'!$J$148</f>
        <v/>
      </c>
      <c r="AB44" s="16" t="e">
        <f t="shared" si="7"/>
        <v>#VALUE!</v>
      </c>
      <c r="AD44" s="13">
        <v>410</v>
      </c>
      <c r="AE44" s="17">
        <v>67.433333333333337</v>
      </c>
      <c r="AF44" s="14">
        <f t="shared" si="8"/>
        <v>2.7411924119241193E-3</v>
      </c>
      <c r="AG44" s="15">
        <f>'A2 - Gestion Parcelle'!$J$170*AF44</f>
        <v>0</v>
      </c>
      <c r="AH44" s="16" t="str">
        <f>'A2 - Gestion Parcelle'!$J$187</f>
        <v/>
      </c>
      <c r="AI44" s="16" t="e">
        <f t="shared" si="9"/>
        <v>#VALUE!</v>
      </c>
      <c r="AK44" s="13">
        <v>410</v>
      </c>
      <c r="AL44" s="17">
        <v>67.433333333333337</v>
      </c>
      <c r="AM44" s="14">
        <f t="shared" si="10"/>
        <v>2.7411924119241193E-3</v>
      </c>
      <c r="AN44" s="15">
        <f>'A2 - Gestion Parcelle'!$J$209*AM44</f>
        <v>0</v>
      </c>
      <c r="AO44" s="16" t="str">
        <f>'A2 - Gestion Parcelle'!$J$226</f>
        <v/>
      </c>
      <c r="AP44" s="16" t="e">
        <f t="shared" si="11"/>
        <v>#VALUE!</v>
      </c>
      <c r="AR44" s="13">
        <v>410</v>
      </c>
      <c r="AS44" s="17">
        <v>67.433333333333337</v>
      </c>
      <c r="AT44" s="14">
        <f t="shared" si="12"/>
        <v>2.7411924119241193E-3</v>
      </c>
      <c r="AU44" s="15">
        <f>'A2 - Gestion Parcelle'!$J$248*AT44</f>
        <v>0</v>
      </c>
      <c r="AV44" s="16" t="str">
        <f>'A2 - Gestion Parcelle'!$J$265</f>
        <v/>
      </c>
      <c r="AW44" s="16" t="e">
        <f t="shared" si="13"/>
        <v>#VALUE!</v>
      </c>
      <c r="AY44" s="13">
        <v>410</v>
      </c>
      <c r="AZ44" s="17">
        <v>67.433333333333337</v>
      </c>
      <c r="BA44" s="14">
        <f t="shared" si="14"/>
        <v>2.7411924119241193E-3</v>
      </c>
      <c r="BB44" s="15">
        <f>'A2 - Gestion Parcelle'!$J$287*BA44</f>
        <v>0</v>
      </c>
      <c r="BC44" s="16" t="str">
        <f>'A2 - Gestion Parcelle'!$J$304</f>
        <v/>
      </c>
      <c r="BD44" s="16" t="e">
        <f t="shared" si="15"/>
        <v>#VALUE!</v>
      </c>
      <c r="BF44" s="13">
        <v>410</v>
      </c>
      <c r="BG44" s="17">
        <v>67.433333333333337</v>
      </c>
      <c r="BH44" s="14">
        <f t="shared" si="16"/>
        <v>2.7411924119241193E-3</v>
      </c>
      <c r="BI44" s="15">
        <f>'A2 - Gestion Parcelle'!$J$326*BH44</f>
        <v>0</v>
      </c>
      <c r="BJ44" s="16" t="str">
        <f>'A2 - Gestion Parcelle'!$J$343</f>
        <v/>
      </c>
      <c r="BK44" s="16" t="e">
        <f t="shared" si="17"/>
        <v>#VALUE!</v>
      </c>
      <c r="BM44" s="13">
        <v>410</v>
      </c>
      <c r="BN44" s="17">
        <v>67.433333333333337</v>
      </c>
      <c r="BO44" s="14">
        <f t="shared" si="18"/>
        <v>2.7411924119241193E-3</v>
      </c>
      <c r="BP44" s="15">
        <f>'A2 - Gestion Parcelle'!$J$365*BO44</f>
        <v>0</v>
      </c>
      <c r="BQ44" s="16" t="str">
        <f>'A2 - Gestion Parcelle'!$J$382</f>
        <v/>
      </c>
      <c r="BR44" s="16" t="e">
        <f t="shared" si="19"/>
        <v>#VALUE!</v>
      </c>
    </row>
    <row r="45" spans="2:70" x14ac:dyDescent="0.3">
      <c r="B45" s="13">
        <v>420</v>
      </c>
      <c r="C45" s="17">
        <v>67.900000000000006</v>
      </c>
      <c r="D45" s="14">
        <f t="shared" si="0"/>
        <v>2.6944444444444446E-3</v>
      </c>
      <c r="E45" s="15">
        <f>'A2 - Gestion Parcelle'!$J$14*D45</f>
        <v>0</v>
      </c>
      <c r="F45" s="16" t="str">
        <f>'A2 - Gestion Parcelle'!$J$31</f>
        <v/>
      </c>
      <c r="G45" s="16" t="e">
        <f t="shared" si="1"/>
        <v>#VALUE!</v>
      </c>
      <c r="I45" s="13">
        <v>420</v>
      </c>
      <c r="J45" s="17">
        <v>67.900000000000006</v>
      </c>
      <c r="K45" s="14">
        <f t="shared" si="2"/>
        <v>2.6944444444444446E-3</v>
      </c>
      <c r="L45" s="15">
        <f>'A2 - Gestion Parcelle'!$J$53*K45</f>
        <v>0</v>
      </c>
      <c r="M45" s="16" t="str">
        <f>'A2 - Gestion Parcelle'!$J$70</f>
        <v/>
      </c>
      <c r="N45" s="16" t="e">
        <f t="shared" si="3"/>
        <v>#VALUE!</v>
      </c>
      <c r="P45" s="13">
        <v>420</v>
      </c>
      <c r="Q45" s="17">
        <v>67.900000000000006</v>
      </c>
      <c r="R45" s="14">
        <f t="shared" si="4"/>
        <v>2.6944444444444446E-3</v>
      </c>
      <c r="S45" s="15">
        <f>'A2 - Gestion Parcelle'!$J$92*R45</f>
        <v>0</v>
      </c>
      <c r="T45" s="16" t="str">
        <f>'A2 - Gestion Parcelle'!$J$109</f>
        <v/>
      </c>
      <c r="U45" s="16" t="e">
        <f t="shared" si="5"/>
        <v>#VALUE!</v>
      </c>
      <c r="W45" s="13">
        <v>420</v>
      </c>
      <c r="X45" s="17">
        <v>67.900000000000006</v>
      </c>
      <c r="Y45" s="14">
        <f t="shared" si="6"/>
        <v>2.6944444444444446E-3</v>
      </c>
      <c r="Z45" s="15">
        <f>'A2 - Gestion Parcelle'!$J$131*Y45</f>
        <v>0</v>
      </c>
      <c r="AA45" s="16" t="str">
        <f>'A2 - Gestion Parcelle'!$J$148</f>
        <v/>
      </c>
      <c r="AB45" s="16" t="e">
        <f t="shared" si="7"/>
        <v>#VALUE!</v>
      </c>
      <c r="AD45" s="13">
        <v>420</v>
      </c>
      <c r="AE45" s="17">
        <v>67.900000000000006</v>
      </c>
      <c r="AF45" s="14">
        <f t="shared" si="8"/>
        <v>2.6944444444444446E-3</v>
      </c>
      <c r="AG45" s="15">
        <f>'A2 - Gestion Parcelle'!$J$170*AF45</f>
        <v>0</v>
      </c>
      <c r="AH45" s="16" t="str">
        <f>'A2 - Gestion Parcelle'!$J$187</f>
        <v/>
      </c>
      <c r="AI45" s="16" t="e">
        <f t="shared" si="9"/>
        <v>#VALUE!</v>
      </c>
      <c r="AK45" s="13">
        <v>420</v>
      </c>
      <c r="AL45" s="17">
        <v>67.900000000000006</v>
      </c>
      <c r="AM45" s="14">
        <f t="shared" si="10"/>
        <v>2.6944444444444446E-3</v>
      </c>
      <c r="AN45" s="15">
        <f>'A2 - Gestion Parcelle'!$J$209*AM45</f>
        <v>0</v>
      </c>
      <c r="AO45" s="16" t="str">
        <f>'A2 - Gestion Parcelle'!$J$226</f>
        <v/>
      </c>
      <c r="AP45" s="16" t="e">
        <f t="shared" si="11"/>
        <v>#VALUE!</v>
      </c>
      <c r="AR45" s="13">
        <v>420</v>
      </c>
      <c r="AS45" s="17">
        <v>67.900000000000006</v>
      </c>
      <c r="AT45" s="14">
        <f t="shared" si="12"/>
        <v>2.6944444444444446E-3</v>
      </c>
      <c r="AU45" s="15">
        <f>'A2 - Gestion Parcelle'!$J$248*AT45</f>
        <v>0</v>
      </c>
      <c r="AV45" s="16" t="str">
        <f>'A2 - Gestion Parcelle'!$J$265</f>
        <v/>
      </c>
      <c r="AW45" s="16" t="e">
        <f t="shared" si="13"/>
        <v>#VALUE!</v>
      </c>
      <c r="AY45" s="13">
        <v>420</v>
      </c>
      <c r="AZ45" s="17">
        <v>67.900000000000006</v>
      </c>
      <c r="BA45" s="14">
        <f t="shared" si="14"/>
        <v>2.6944444444444446E-3</v>
      </c>
      <c r="BB45" s="15">
        <f>'A2 - Gestion Parcelle'!$J$287*BA45</f>
        <v>0</v>
      </c>
      <c r="BC45" s="16" t="str">
        <f>'A2 - Gestion Parcelle'!$J$304</f>
        <v/>
      </c>
      <c r="BD45" s="16" t="e">
        <f t="shared" si="15"/>
        <v>#VALUE!</v>
      </c>
      <c r="BF45" s="13">
        <v>420</v>
      </c>
      <c r="BG45" s="17">
        <v>67.900000000000006</v>
      </c>
      <c r="BH45" s="14">
        <f t="shared" si="16"/>
        <v>2.6944444444444446E-3</v>
      </c>
      <c r="BI45" s="15">
        <f>'A2 - Gestion Parcelle'!$J$326*BH45</f>
        <v>0</v>
      </c>
      <c r="BJ45" s="16" t="str">
        <f>'A2 - Gestion Parcelle'!$J$343</f>
        <v/>
      </c>
      <c r="BK45" s="16" t="e">
        <f t="shared" si="17"/>
        <v>#VALUE!</v>
      </c>
      <c r="BM45" s="13">
        <v>420</v>
      </c>
      <c r="BN45" s="17">
        <v>67.900000000000006</v>
      </c>
      <c r="BO45" s="14">
        <f t="shared" si="18"/>
        <v>2.6944444444444446E-3</v>
      </c>
      <c r="BP45" s="15">
        <f>'A2 - Gestion Parcelle'!$J$365*BO45</f>
        <v>0</v>
      </c>
      <c r="BQ45" s="16" t="str">
        <f>'A2 - Gestion Parcelle'!$J$382</f>
        <v/>
      </c>
      <c r="BR45" s="16" t="e">
        <f t="shared" si="19"/>
        <v>#VALUE!</v>
      </c>
    </row>
    <row r="46" spans="2:70" x14ac:dyDescent="0.3">
      <c r="B46" s="13">
        <v>430</v>
      </c>
      <c r="C46" s="17">
        <v>68.3</v>
      </c>
      <c r="D46" s="14">
        <f t="shared" si="0"/>
        <v>2.6472868217054264E-3</v>
      </c>
      <c r="E46" s="15">
        <f>'A2 - Gestion Parcelle'!$J$14*D46</f>
        <v>0</v>
      </c>
      <c r="F46" s="16" t="str">
        <f>'A2 - Gestion Parcelle'!$J$31</f>
        <v/>
      </c>
      <c r="G46" s="16" t="e">
        <f t="shared" si="1"/>
        <v>#VALUE!</v>
      </c>
      <c r="I46" s="13">
        <v>430</v>
      </c>
      <c r="J46" s="17">
        <v>68.3</v>
      </c>
      <c r="K46" s="14">
        <f t="shared" si="2"/>
        <v>2.6472868217054264E-3</v>
      </c>
      <c r="L46" s="15">
        <f>'A2 - Gestion Parcelle'!$J$53*K46</f>
        <v>0</v>
      </c>
      <c r="M46" s="16" t="str">
        <f>'A2 - Gestion Parcelle'!$J$70</f>
        <v/>
      </c>
      <c r="N46" s="16" t="e">
        <f t="shared" si="3"/>
        <v>#VALUE!</v>
      </c>
      <c r="P46" s="13">
        <v>430</v>
      </c>
      <c r="Q46" s="17">
        <v>68.3</v>
      </c>
      <c r="R46" s="14">
        <f t="shared" si="4"/>
        <v>2.6472868217054264E-3</v>
      </c>
      <c r="S46" s="15">
        <f>'A2 - Gestion Parcelle'!$J$92*R46</f>
        <v>0</v>
      </c>
      <c r="T46" s="16" t="str">
        <f>'A2 - Gestion Parcelle'!$J$109</f>
        <v/>
      </c>
      <c r="U46" s="16" t="e">
        <f t="shared" si="5"/>
        <v>#VALUE!</v>
      </c>
      <c r="W46" s="13">
        <v>430</v>
      </c>
      <c r="X46" s="17">
        <v>68.3</v>
      </c>
      <c r="Y46" s="14">
        <f t="shared" si="6"/>
        <v>2.6472868217054264E-3</v>
      </c>
      <c r="Z46" s="15">
        <f>'A2 - Gestion Parcelle'!$J$131*Y46</f>
        <v>0</v>
      </c>
      <c r="AA46" s="16" t="str">
        <f>'A2 - Gestion Parcelle'!$J$148</f>
        <v/>
      </c>
      <c r="AB46" s="16" t="e">
        <f t="shared" si="7"/>
        <v>#VALUE!</v>
      </c>
      <c r="AD46" s="13">
        <v>430</v>
      </c>
      <c r="AE46" s="17">
        <v>68.3</v>
      </c>
      <c r="AF46" s="14">
        <f t="shared" si="8"/>
        <v>2.6472868217054264E-3</v>
      </c>
      <c r="AG46" s="15">
        <f>'A2 - Gestion Parcelle'!$J$170*AF46</f>
        <v>0</v>
      </c>
      <c r="AH46" s="16" t="str">
        <f>'A2 - Gestion Parcelle'!$J$187</f>
        <v/>
      </c>
      <c r="AI46" s="16" t="e">
        <f t="shared" si="9"/>
        <v>#VALUE!</v>
      </c>
      <c r="AK46" s="13">
        <v>430</v>
      </c>
      <c r="AL46" s="17">
        <v>68.3</v>
      </c>
      <c r="AM46" s="14">
        <f t="shared" si="10"/>
        <v>2.6472868217054264E-3</v>
      </c>
      <c r="AN46" s="15">
        <f>'A2 - Gestion Parcelle'!$J$209*AM46</f>
        <v>0</v>
      </c>
      <c r="AO46" s="16" t="str">
        <f>'A2 - Gestion Parcelle'!$J$226</f>
        <v/>
      </c>
      <c r="AP46" s="16" t="e">
        <f t="shared" si="11"/>
        <v>#VALUE!</v>
      </c>
      <c r="AR46" s="13">
        <v>430</v>
      </c>
      <c r="AS46" s="17">
        <v>68.3</v>
      </c>
      <c r="AT46" s="14">
        <f t="shared" si="12"/>
        <v>2.6472868217054264E-3</v>
      </c>
      <c r="AU46" s="15">
        <f>'A2 - Gestion Parcelle'!$J$248*AT46</f>
        <v>0</v>
      </c>
      <c r="AV46" s="16" t="str">
        <f>'A2 - Gestion Parcelle'!$J$265</f>
        <v/>
      </c>
      <c r="AW46" s="16" t="e">
        <f t="shared" si="13"/>
        <v>#VALUE!</v>
      </c>
      <c r="AY46" s="13">
        <v>430</v>
      </c>
      <c r="AZ46" s="17">
        <v>68.3</v>
      </c>
      <c r="BA46" s="14">
        <f t="shared" si="14"/>
        <v>2.6472868217054264E-3</v>
      </c>
      <c r="BB46" s="15">
        <f>'A2 - Gestion Parcelle'!$J$287*BA46</f>
        <v>0</v>
      </c>
      <c r="BC46" s="16" t="str">
        <f>'A2 - Gestion Parcelle'!$J$304</f>
        <v/>
      </c>
      <c r="BD46" s="16" t="e">
        <f t="shared" si="15"/>
        <v>#VALUE!</v>
      </c>
      <c r="BF46" s="13">
        <v>430</v>
      </c>
      <c r="BG46" s="17">
        <v>68.3</v>
      </c>
      <c r="BH46" s="14">
        <f t="shared" si="16"/>
        <v>2.6472868217054264E-3</v>
      </c>
      <c r="BI46" s="15">
        <f>'A2 - Gestion Parcelle'!$J$326*BH46</f>
        <v>0</v>
      </c>
      <c r="BJ46" s="16" t="str">
        <f>'A2 - Gestion Parcelle'!$J$343</f>
        <v/>
      </c>
      <c r="BK46" s="16" t="e">
        <f t="shared" si="17"/>
        <v>#VALUE!</v>
      </c>
      <c r="BM46" s="13">
        <v>430</v>
      </c>
      <c r="BN46" s="17">
        <v>68.3</v>
      </c>
      <c r="BO46" s="14">
        <f t="shared" si="18"/>
        <v>2.6472868217054264E-3</v>
      </c>
      <c r="BP46" s="15">
        <f>'A2 - Gestion Parcelle'!$J$365*BO46</f>
        <v>0</v>
      </c>
      <c r="BQ46" s="16" t="str">
        <f>'A2 - Gestion Parcelle'!$J$382</f>
        <v/>
      </c>
      <c r="BR46" s="16" t="e">
        <f t="shared" si="19"/>
        <v>#VALUE!</v>
      </c>
    </row>
    <row r="47" spans="2:70" x14ac:dyDescent="0.3">
      <c r="B47" s="13">
        <v>440</v>
      </c>
      <c r="C47" s="17">
        <v>68.699999999999989</v>
      </c>
      <c r="D47" s="14">
        <f t="shared" si="0"/>
        <v>2.6022727272727265E-3</v>
      </c>
      <c r="E47" s="15">
        <f>'A2 - Gestion Parcelle'!$J$14*D47</f>
        <v>0</v>
      </c>
      <c r="F47" s="16" t="str">
        <f>'A2 - Gestion Parcelle'!$J$31</f>
        <v/>
      </c>
      <c r="G47" s="16" t="e">
        <f t="shared" si="1"/>
        <v>#VALUE!</v>
      </c>
      <c r="I47" s="13">
        <v>440</v>
      </c>
      <c r="J47" s="17">
        <v>68.699999999999989</v>
      </c>
      <c r="K47" s="14">
        <f t="shared" si="2"/>
        <v>2.6022727272727265E-3</v>
      </c>
      <c r="L47" s="15">
        <f>'A2 - Gestion Parcelle'!$J$53*K47</f>
        <v>0</v>
      </c>
      <c r="M47" s="16" t="str">
        <f>'A2 - Gestion Parcelle'!$J$70</f>
        <v/>
      </c>
      <c r="N47" s="16" t="e">
        <f t="shared" si="3"/>
        <v>#VALUE!</v>
      </c>
      <c r="P47" s="13">
        <v>440</v>
      </c>
      <c r="Q47" s="17">
        <v>68.699999999999989</v>
      </c>
      <c r="R47" s="14">
        <f t="shared" si="4"/>
        <v>2.6022727272727265E-3</v>
      </c>
      <c r="S47" s="15">
        <f>'A2 - Gestion Parcelle'!$J$92*R47</f>
        <v>0</v>
      </c>
      <c r="T47" s="16" t="str">
        <f>'A2 - Gestion Parcelle'!$J$109</f>
        <v/>
      </c>
      <c r="U47" s="16" t="e">
        <f t="shared" si="5"/>
        <v>#VALUE!</v>
      </c>
      <c r="W47" s="13">
        <v>440</v>
      </c>
      <c r="X47" s="17">
        <v>68.699999999999989</v>
      </c>
      <c r="Y47" s="14">
        <f t="shared" si="6"/>
        <v>2.6022727272727265E-3</v>
      </c>
      <c r="Z47" s="15">
        <f>'A2 - Gestion Parcelle'!$J$131*Y47</f>
        <v>0</v>
      </c>
      <c r="AA47" s="16" t="str">
        <f>'A2 - Gestion Parcelle'!$J$148</f>
        <v/>
      </c>
      <c r="AB47" s="16" t="e">
        <f t="shared" si="7"/>
        <v>#VALUE!</v>
      </c>
      <c r="AD47" s="13">
        <v>440</v>
      </c>
      <c r="AE47" s="17">
        <v>68.699999999999989</v>
      </c>
      <c r="AF47" s="14">
        <f t="shared" si="8"/>
        <v>2.6022727272727265E-3</v>
      </c>
      <c r="AG47" s="15">
        <f>'A2 - Gestion Parcelle'!$J$170*AF47</f>
        <v>0</v>
      </c>
      <c r="AH47" s="16" t="str">
        <f>'A2 - Gestion Parcelle'!$J$187</f>
        <v/>
      </c>
      <c r="AI47" s="16" t="e">
        <f t="shared" si="9"/>
        <v>#VALUE!</v>
      </c>
      <c r="AK47" s="13">
        <v>440</v>
      </c>
      <c r="AL47" s="17">
        <v>68.699999999999989</v>
      </c>
      <c r="AM47" s="14">
        <f t="shared" si="10"/>
        <v>2.6022727272727265E-3</v>
      </c>
      <c r="AN47" s="15">
        <f>'A2 - Gestion Parcelle'!$J$209*AM47</f>
        <v>0</v>
      </c>
      <c r="AO47" s="16" t="str">
        <f>'A2 - Gestion Parcelle'!$J$226</f>
        <v/>
      </c>
      <c r="AP47" s="16" t="e">
        <f t="shared" si="11"/>
        <v>#VALUE!</v>
      </c>
      <c r="AR47" s="13">
        <v>440</v>
      </c>
      <c r="AS47" s="17">
        <v>68.699999999999989</v>
      </c>
      <c r="AT47" s="14">
        <f t="shared" si="12"/>
        <v>2.6022727272727265E-3</v>
      </c>
      <c r="AU47" s="15">
        <f>'A2 - Gestion Parcelle'!$J$248*AT47</f>
        <v>0</v>
      </c>
      <c r="AV47" s="16" t="str">
        <f>'A2 - Gestion Parcelle'!$J$265</f>
        <v/>
      </c>
      <c r="AW47" s="16" t="e">
        <f t="shared" si="13"/>
        <v>#VALUE!</v>
      </c>
      <c r="AY47" s="13">
        <v>440</v>
      </c>
      <c r="AZ47" s="17">
        <v>68.699999999999989</v>
      </c>
      <c r="BA47" s="14">
        <f t="shared" si="14"/>
        <v>2.6022727272727265E-3</v>
      </c>
      <c r="BB47" s="15">
        <f>'A2 - Gestion Parcelle'!$J$287*BA47</f>
        <v>0</v>
      </c>
      <c r="BC47" s="16" t="str">
        <f>'A2 - Gestion Parcelle'!$J$304</f>
        <v/>
      </c>
      <c r="BD47" s="16" t="e">
        <f t="shared" si="15"/>
        <v>#VALUE!</v>
      </c>
      <c r="BF47" s="13">
        <v>440</v>
      </c>
      <c r="BG47" s="17">
        <v>68.699999999999989</v>
      </c>
      <c r="BH47" s="14">
        <f t="shared" si="16"/>
        <v>2.6022727272727265E-3</v>
      </c>
      <c r="BI47" s="15">
        <f>'A2 - Gestion Parcelle'!$J$326*BH47</f>
        <v>0</v>
      </c>
      <c r="BJ47" s="16" t="str">
        <f>'A2 - Gestion Parcelle'!$J$343</f>
        <v/>
      </c>
      <c r="BK47" s="16" t="e">
        <f t="shared" si="17"/>
        <v>#VALUE!</v>
      </c>
      <c r="BM47" s="13">
        <v>440</v>
      </c>
      <c r="BN47" s="17">
        <v>68.699999999999989</v>
      </c>
      <c r="BO47" s="14">
        <f t="shared" si="18"/>
        <v>2.6022727272727265E-3</v>
      </c>
      <c r="BP47" s="15">
        <f>'A2 - Gestion Parcelle'!$J$365*BO47</f>
        <v>0</v>
      </c>
      <c r="BQ47" s="16" t="str">
        <f>'A2 - Gestion Parcelle'!$J$382</f>
        <v/>
      </c>
      <c r="BR47" s="16" t="e">
        <f t="shared" si="19"/>
        <v>#VALUE!</v>
      </c>
    </row>
    <row r="48" spans="2:70" x14ac:dyDescent="0.3">
      <c r="B48" s="13">
        <v>450</v>
      </c>
      <c r="C48" s="17">
        <v>69.099999999999994</v>
      </c>
      <c r="D48" s="14">
        <f t="shared" si="0"/>
        <v>2.5592592592592594E-3</v>
      </c>
      <c r="E48" s="15">
        <f>'A2 - Gestion Parcelle'!$J$14*D48</f>
        <v>0</v>
      </c>
      <c r="F48" s="16" t="str">
        <f>'A2 - Gestion Parcelle'!$J$31</f>
        <v/>
      </c>
      <c r="G48" s="16" t="e">
        <f t="shared" si="1"/>
        <v>#VALUE!</v>
      </c>
      <c r="I48" s="13">
        <v>450</v>
      </c>
      <c r="J48" s="17">
        <v>69.099999999999994</v>
      </c>
      <c r="K48" s="14">
        <f t="shared" si="2"/>
        <v>2.5592592592592594E-3</v>
      </c>
      <c r="L48" s="15">
        <f>'A2 - Gestion Parcelle'!$J$53*K48</f>
        <v>0</v>
      </c>
      <c r="M48" s="16" t="str">
        <f>'A2 - Gestion Parcelle'!$J$70</f>
        <v/>
      </c>
      <c r="N48" s="16" t="e">
        <f t="shared" si="3"/>
        <v>#VALUE!</v>
      </c>
      <c r="P48" s="13">
        <v>450</v>
      </c>
      <c r="Q48" s="17">
        <v>69.099999999999994</v>
      </c>
      <c r="R48" s="14">
        <f t="shared" si="4"/>
        <v>2.5592592592592594E-3</v>
      </c>
      <c r="S48" s="15">
        <f>'A2 - Gestion Parcelle'!$J$92*R48</f>
        <v>0</v>
      </c>
      <c r="T48" s="16" t="str">
        <f>'A2 - Gestion Parcelle'!$J$109</f>
        <v/>
      </c>
      <c r="U48" s="16" t="e">
        <f t="shared" si="5"/>
        <v>#VALUE!</v>
      </c>
      <c r="W48" s="13">
        <v>450</v>
      </c>
      <c r="X48" s="17">
        <v>69.099999999999994</v>
      </c>
      <c r="Y48" s="14">
        <f t="shared" si="6"/>
        <v>2.5592592592592594E-3</v>
      </c>
      <c r="Z48" s="15">
        <f>'A2 - Gestion Parcelle'!$J$131*Y48</f>
        <v>0</v>
      </c>
      <c r="AA48" s="16" t="str">
        <f>'A2 - Gestion Parcelle'!$J$148</f>
        <v/>
      </c>
      <c r="AB48" s="16" t="e">
        <f t="shared" si="7"/>
        <v>#VALUE!</v>
      </c>
      <c r="AD48" s="13">
        <v>450</v>
      </c>
      <c r="AE48" s="17">
        <v>69.099999999999994</v>
      </c>
      <c r="AF48" s="14">
        <f t="shared" si="8"/>
        <v>2.5592592592592594E-3</v>
      </c>
      <c r="AG48" s="15">
        <f>'A2 - Gestion Parcelle'!$J$170*AF48</f>
        <v>0</v>
      </c>
      <c r="AH48" s="16" t="str">
        <f>'A2 - Gestion Parcelle'!$J$187</f>
        <v/>
      </c>
      <c r="AI48" s="16" t="e">
        <f t="shared" si="9"/>
        <v>#VALUE!</v>
      </c>
      <c r="AK48" s="13">
        <v>450</v>
      </c>
      <c r="AL48" s="17">
        <v>69.099999999999994</v>
      </c>
      <c r="AM48" s="14">
        <f t="shared" si="10"/>
        <v>2.5592592592592594E-3</v>
      </c>
      <c r="AN48" s="15">
        <f>'A2 - Gestion Parcelle'!$J$209*AM48</f>
        <v>0</v>
      </c>
      <c r="AO48" s="16" t="str">
        <f>'A2 - Gestion Parcelle'!$J$226</f>
        <v/>
      </c>
      <c r="AP48" s="16" t="e">
        <f t="shared" si="11"/>
        <v>#VALUE!</v>
      </c>
      <c r="AR48" s="13">
        <v>450</v>
      </c>
      <c r="AS48" s="17">
        <v>69.099999999999994</v>
      </c>
      <c r="AT48" s="14">
        <f t="shared" si="12"/>
        <v>2.5592592592592594E-3</v>
      </c>
      <c r="AU48" s="15">
        <f>'A2 - Gestion Parcelle'!$J$248*AT48</f>
        <v>0</v>
      </c>
      <c r="AV48" s="16" t="str">
        <f>'A2 - Gestion Parcelle'!$J$265</f>
        <v/>
      </c>
      <c r="AW48" s="16" t="e">
        <f t="shared" si="13"/>
        <v>#VALUE!</v>
      </c>
      <c r="AY48" s="13">
        <v>450</v>
      </c>
      <c r="AZ48" s="17">
        <v>69.099999999999994</v>
      </c>
      <c r="BA48" s="14">
        <f t="shared" si="14"/>
        <v>2.5592592592592594E-3</v>
      </c>
      <c r="BB48" s="15">
        <f>'A2 - Gestion Parcelle'!$J$287*BA48</f>
        <v>0</v>
      </c>
      <c r="BC48" s="16" t="str">
        <f>'A2 - Gestion Parcelle'!$J$304</f>
        <v/>
      </c>
      <c r="BD48" s="16" t="e">
        <f t="shared" si="15"/>
        <v>#VALUE!</v>
      </c>
      <c r="BF48" s="13">
        <v>450</v>
      </c>
      <c r="BG48" s="17">
        <v>69.099999999999994</v>
      </c>
      <c r="BH48" s="14">
        <f t="shared" si="16"/>
        <v>2.5592592592592594E-3</v>
      </c>
      <c r="BI48" s="15">
        <f>'A2 - Gestion Parcelle'!$J$326*BH48</f>
        <v>0</v>
      </c>
      <c r="BJ48" s="16" t="str">
        <f>'A2 - Gestion Parcelle'!$J$343</f>
        <v/>
      </c>
      <c r="BK48" s="16" t="e">
        <f t="shared" si="17"/>
        <v>#VALUE!</v>
      </c>
      <c r="BM48" s="13">
        <v>450</v>
      </c>
      <c r="BN48" s="17">
        <v>69.099999999999994</v>
      </c>
      <c r="BO48" s="14">
        <f t="shared" si="18"/>
        <v>2.5592592592592594E-3</v>
      </c>
      <c r="BP48" s="15">
        <f>'A2 - Gestion Parcelle'!$J$365*BO48</f>
        <v>0</v>
      </c>
      <c r="BQ48" s="16" t="str">
        <f>'A2 - Gestion Parcelle'!$J$382</f>
        <v/>
      </c>
      <c r="BR48" s="16" t="e">
        <f t="shared" si="19"/>
        <v>#VALUE!</v>
      </c>
    </row>
    <row r="49" spans="2:70" x14ac:dyDescent="0.3">
      <c r="B49" s="13">
        <v>460</v>
      </c>
      <c r="C49" s="17">
        <v>69.5</v>
      </c>
      <c r="D49" s="14">
        <f t="shared" si="0"/>
        <v>2.5181159420289852E-3</v>
      </c>
      <c r="E49" s="15">
        <f>'A2 - Gestion Parcelle'!$J$14*D49</f>
        <v>0</v>
      </c>
      <c r="F49" s="16" t="str">
        <f>'A2 - Gestion Parcelle'!$J$31</f>
        <v/>
      </c>
      <c r="G49" s="16" t="e">
        <f t="shared" si="1"/>
        <v>#VALUE!</v>
      </c>
      <c r="I49" s="13">
        <v>460</v>
      </c>
      <c r="J49" s="17">
        <v>69.5</v>
      </c>
      <c r="K49" s="14">
        <f t="shared" si="2"/>
        <v>2.5181159420289852E-3</v>
      </c>
      <c r="L49" s="15">
        <f>'A2 - Gestion Parcelle'!$J$53*K49</f>
        <v>0</v>
      </c>
      <c r="M49" s="16" t="str">
        <f>'A2 - Gestion Parcelle'!$J$70</f>
        <v/>
      </c>
      <c r="N49" s="16" t="e">
        <f t="shared" si="3"/>
        <v>#VALUE!</v>
      </c>
      <c r="P49" s="13">
        <v>460</v>
      </c>
      <c r="Q49" s="17">
        <v>69.5</v>
      </c>
      <c r="R49" s="14">
        <f t="shared" si="4"/>
        <v>2.5181159420289852E-3</v>
      </c>
      <c r="S49" s="15">
        <f>'A2 - Gestion Parcelle'!$J$92*R49</f>
        <v>0</v>
      </c>
      <c r="T49" s="16" t="str">
        <f>'A2 - Gestion Parcelle'!$J$109</f>
        <v/>
      </c>
      <c r="U49" s="16" t="e">
        <f t="shared" si="5"/>
        <v>#VALUE!</v>
      </c>
      <c r="W49" s="13">
        <v>460</v>
      </c>
      <c r="X49" s="17">
        <v>69.5</v>
      </c>
      <c r="Y49" s="14">
        <f t="shared" si="6"/>
        <v>2.5181159420289852E-3</v>
      </c>
      <c r="Z49" s="15">
        <f>'A2 - Gestion Parcelle'!$J$131*Y49</f>
        <v>0</v>
      </c>
      <c r="AA49" s="16" t="str">
        <f>'A2 - Gestion Parcelle'!$J$148</f>
        <v/>
      </c>
      <c r="AB49" s="16" t="e">
        <f t="shared" si="7"/>
        <v>#VALUE!</v>
      </c>
      <c r="AD49" s="13">
        <v>460</v>
      </c>
      <c r="AE49" s="17">
        <v>69.5</v>
      </c>
      <c r="AF49" s="14">
        <f t="shared" si="8"/>
        <v>2.5181159420289852E-3</v>
      </c>
      <c r="AG49" s="15">
        <f>'A2 - Gestion Parcelle'!$J$170*AF49</f>
        <v>0</v>
      </c>
      <c r="AH49" s="16" t="str">
        <f>'A2 - Gestion Parcelle'!$J$187</f>
        <v/>
      </c>
      <c r="AI49" s="16" t="e">
        <f t="shared" si="9"/>
        <v>#VALUE!</v>
      </c>
      <c r="AK49" s="13">
        <v>460</v>
      </c>
      <c r="AL49" s="17">
        <v>69.5</v>
      </c>
      <c r="AM49" s="14">
        <f t="shared" si="10"/>
        <v>2.5181159420289852E-3</v>
      </c>
      <c r="AN49" s="15">
        <f>'A2 - Gestion Parcelle'!$J$209*AM49</f>
        <v>0</v>
      </c>
      <c r="AO49" s="16" t="str">
        <f>'A2 - Gestion Parcelle'!$J$226</f>
        <v/>
      </c>
      <c r="AP49" s="16" t="e">
        <f t="shared" si="11"/>
        <v>#VALUE!</v>
      </c>
      <c r="AR49" s="13">
        <v>460</v>
      </c>
      <c r="AS49" s="17">
        <v>69.5</v>
      </c>
      <c r="AT49" s="14">
        <f t="shared" si="12"/>
        <v>2.5181159420289852E-3</v>
      </c>
      <c r="AU49" s="15">
        <f>'A2 - Gestion Parcelle'!$J$248*AT49</f>
        <v>0</v>
      </c>
      <c r="AV49" s="16" t="str">
        <f>'A2 - Gestion Parcelle'!$J$265</f>
        <v/>
      </c>
      <c r="AW49" s="16" t="e">
        <f t="shared" si="13"/>
        <v>#VALUE!</v>
      </c>
      <c r="AY49" s="13">
        <v>460</v>
      </c>
      <c r="AZ49" s="17">
        <v>69.5</v>
      </c>
      <c r="BA49" s="14">
        <f t="shared" si="14"/>
        <v>2.5181159420289852E-3</v>
      </c>
      <c r="BB49" s="15">
        <f>'A2 - Gestion Parcelle'!$J$287*BA49</f>
        <v>0</v>
      </c>
      <c r="BC49" s="16" t="str">
        <f>'A2 - Gestion Parcelle'!$J$304</f>
        <v/>
      </c>
      <c r="BD49" s="16" t="e">
        <f t="shared" si="15"/>
        <v>#VALUE!</v>
      </c>
      <c r="BF49" s="13">
        <v>460</v>
      </c>
      <c r="BG49" s="17">
        <v>69.5</v>
      </c>
      <c r="BH49" s="14">
        <f t="shared" si="16"/>
        <v>2.5181159420289852E-3</v>
      </c>
      <c r="BI49" s="15">
        <f>'A2 - Gestion Parcelle'!$J$326*BH49</f>
        <v>0</v>
      </c>
      <c r="BJ49" s="16" t="str">
        <f>'A2 - Gestion Parcelle'!$J$343</f>
        <v/>
      </c>
      <c r="BK49" s="16" t="e">
        <f t="shared" si="17"/>
        <v>#VALUE!</v>
      </c>
      <c r="BM49" s="13">
        <v>460</v>
      </c>
      <c r="BN49" s="17">
        <v>69.5</v>
      </c>
      <c r="BO49" s="14">
        <f t="shared" si="18"/>
        <v>2.5181159420289852E-3</v>
      </c>
      <c r="BP49" s="15">
        <f>'A2 - Gestion Parcelle'!$J$365*BO49</f>
        <v>0</v>
      </c>
      <c r="BQ49" s="16" t="str">
        <f>'A2 - Gestion Parcelle'!$J$382</f>
        <v/>
      </c>
      <c r="BR49" s="16" t="e">
        <f t="shared" si="19"/>
        <v>#VALUE!</v>
      </c>
    </row>
    <row r="50" spans="2:70" x14ac:dyDescent="0.3">
      <c r="B50" s="13">
        <v>470</v>
      </c>
      <c r="C50" s="17">
        <v>69.900000000000006</v>
      </c>
      <c r="D50" s="14">
        <f t="shared" si="0"/>
        <v>2.4787234042553193E-3</v>
      </c>
      <c r="E50" s="15">
        <f>'A2 - Gestion Parcelle'!$J$14*D50</f>
        <v>0</v>
      </c>
      <c r="F50" s="16" t="str">
        <f>'A2 - Gestion Parcelle'!$J$31</f>
        <v/>
      </c>
      <c r="G50" s="16" t="e">
        <f t="shared" si="1"/>
        <v>#VALUE!</v>
      </c>
      <c r="I50" s="13">
        <v>470</v>
      </c>
      <c r="J50" s="17">
        <v>69.900000000000006</v>
      </c>
      <c r="K50" s="14">
        <f t="shared" si="2"/>
        <v>2.4787234042553193E-3</v>
      </c>
      <c r="L50" s="15">
        <f>'A2 - Gestion Parcelle'!$J$53*K50</f>
        <v>0</v>
      </c>
      <c r="M50" s="16" t="str">
        <f>'A2 - Gestion Parcelle'!$J$70</f>
        <v/>
      </c>
      <c r="N50" s="16" t="e">
        <f t="shared" si="3"/>
        <v>#VALUE!</v>
      </c>
      <c r="P50" s="13">
        <v>470</v>
      </c>
      <c r="Q50" s="17">
        <v>69.900000000000006</v>
      </c>
      <c r="R50" s="14">
        <f t="shared" si="4"/>
        <v>2.4787234042553193E-3</v>
      </c>
      <c r="S50" s="15">
        <f>'A2 - Gestion Parcelle'!$J$92*R50</f>
        <v>0</v>
      </c>
      <c r="T50" s="16" t="str">
        <f>'A2 - Gestion Parcelle'!$J$109</f>
        <v/>
      </c>
      <c r="U50" s="16" t="e">
        <f t="shared" si="5"/>
        <v>#VALUE!</v>
      </c>
      <c r="W50" s="13">
        <v>470</v>
      </c>
      <c r="X50" s="17">
        <v>69.900000000000006</v>
      </c>
      <c r="Y50" s="14">
        <f t="shared" si="6"/>
        <v>2.4787234042553193E-3</v>
      </c>
      <c r="Z50" s="15">
        <f>'A2 - Gestion Parcelle'!$J$131*Y50</f>
        <v>0</v>
      </c>
      <c r="AA50" s="16" t="str">
        <f>'A2 - Gestion Parcelle'!$J$148</f>
        <v/>
      </c>
      <c r="AB50" s="16" t="e">
        <f t="shared" si="7"/>
        <v>#VALUE!</v>
      </c>
      <c r="AD50" s="13">
        <v>470</v>
      </c>
      <c r="AE50" s="17">
        <v>69.900000000000006</v>
      </c>
      <c r="AF50" s="14">
        <f t="shared" si="8"/>
        <v>2.4787234042553193E-3</v>
      </c>
      <c r="AG50" s="15">
        <f>'A2 - Gestion Parcelle'!$J$170*AF50</f>
        <v>0</v>
      </c>
      <c r="AH50" s="16" t="str">
        <f>'A2 - Gestion Parcelle'!$J$187</f>
        <v/>
      </c>
      <c r="AI50" s="16" t="e">
        <f t="shared" si="9"/>
        <v>#VALUE!</v>
      </c>
      <c r="AK50" s="13">
        <v>470</v>
      </c>
      <c r="AL50" s="17">
        <v>69.900000000000006</v>
      </c>
      <c r="AM50" s="14">
        <f t="shared" si="10"/>
        <v>2.4787234042553193E-3</v>
      </c>
      <c r="AN50" s="15">
        <f>'A2 - Gestion Parcelle'!$J$209*AM50</f>
        <v>0</v>
      </c>
      <c r="AO50" s="16" t="str">
        <f>'A2 - Gestion Parcelle'!$J$226</f>
        <v/>
      </c>
      <c r="AP50" s="16" t="e">
        <f t="shared" si="11"/>
        <v>#VALUE!</v>
      </c>
      <c r="AR50" s="13">
        <v>470</v>
      </c>
      <c r="AS50" s="17">
        <v>69.900000000000006</v>
      </c>
      <c r="AT50" s="14">
        <f t="shared" si="12"/>
        <v>2.4787234042553193E-3</v>
      </c>
      <c r="AU50" s="15">
        <f>'A2 - Gestion Parcelle'!$J$248*AT50</f>
        <v>0</v>
      </c>
      <c r="AV50" s="16" t="str">
        <f>'A2 - Gestion Parcelle'!$J$265</f>
        <v/>
      </c>
      <c r="AW50" s="16" t="e">
        <f t="shared" si="13"/>
        <v>#VALUE!</v>
      </c>
      <c r="AY50" s="13">
        <v>470</v>
      </c>
      <c r="AZ50" s="17">
        <v>69.900000000000006</v>
      </c>
      <c r="BA50" s="14">
        <f t="shared" si="14"/>
        <v>2.4787234042553193E-3</v>
      </c>
      <c r="BB50" s="15">
        <f>'A2 - Gestion Parcelle'!$J$287*BA50</f>
        <v>0</v>
      </c>
      <c r="BC50" s="16" t="str">
        <f>'A2 - Gestion Parcelle'!$J$304</f>
        <v/>
      </c>
      <c r="BD50" s="16" t="e">
        <f t="shared" si="15"/>
        <v>#VALUE!</v>
      </c>
      <c r="BF50" s="13">
        <v>470</v>
      </c>
      <c r="BG50" s="17">
        <v>69.900000000000006</v>
      </c>
      <c r="BH50" s="14">
        <f t="shared" si="16"/>
        <v>2.4787234042553193E-3</v>
      </c>
      <c r="BI50" s="15">
        <f>'A2 - Gestion Parcelle'!$J$326*BH50</f>
        <v>0</v>
      </c>
      <c r="BJ50" s="16" t="str">
        <f>'A2 - Gestion Parcelle'!$J$343</f>
        <v/>
      </c>
      <c r="BK50" s="16" t="e">
        <f t="shared" si="17"/>
        <v>#VALUE!</v>
      </c>
      <c r="BM50" s="13">
        <v>470</v>
      </c>
      <c r="BN50" s="17">
        <v>69.900000000000006</v>
      </c>
      <c r="BO50" s="14">
        <f t="shared" si="18"/>
        <v>2.4787234042553193E-3</v>
      </c>
      <c r="BP50" s="15">
        <f>'A2 - Gestion Parcelle'!$J$365*BO50</f>
        <v>0</v>
      </c>
      <c r="BQ50" s="16" t="str">
        <f>'A2 - Gestion Parcelle'!$J$382</f>
        <v/>
      </c>
      <c r="BR50" s="16" t="e">
        <f t="shared" si="19"/>
        <v>#VALUE!</v>
      </c>
    </row>
    <row r="51" spans="2:70" x14ac:dyDescent="0.3">
      <c r="B51" s="13">
        <v>480</v>
      </c>
      <c r="C51" s="17">
        <v>70.3</v>
      </c>
      <c r="D51" s="14">
        <f t="shared" si="0"/>
        <v>2.440972222222222E-3</v>
      </c>
      <c r="E51" s="15">
        <f>'A2 - Gestion Parcelle'!$J$14*D51</f>
        <v>0</v>
      </c>
      <c r="F51" s="16" t="str">
        <f>'A2 - Gestion Parcelle'!$J$31</f>
        <v/>
      </c>
      <c r="G51" s="16" t="e">
        <f t="shared" si="1"/>
        <v>#VALUE!</v>
      </c>
      <c r="I51" s="13">
        <v>480</v>
      </c>
      <c r="J51" s="17">
        <v>70.3</v>
      </c>
      <c r="K51" s="14">
        <f t="shared" si="2"/>
        <v>2.440972222222222E-3</v>
      </c>
      <c r="L51" s="15">
        <f>'A2 - Gestion Parcelle'!$J$53*K51</f>
        <v>0</v>
      </c>
      <c r="M51" s="16" t="str">
        <f>'A2 - Gestion Parcelle'!$J$70</f>
        <v/>
      </c>
      <c r="N51" s="16" t="e">
        <f t="shared" si="3"/>
        <v>#VALUE!</v>
      </c>
      <c r="P51" s="13">
        <v>480</v>
      </c>
      <c r="Q51" s="17">
        <v>70.3</v>
      </c>
      <c r="R51" s="14">
        <f t="shared" si="4"/>
        <v>2.440972222222222E-3</v>
      </c>
      <c r="S51" s="15">
        <f>'A2 - Gestion Parcelle'!$J$92*R51</f>
        <v>0</v>
      </c>
      <c r="T51" s="16" t="str">
        <f>'A2 - Gestion Parcelle'!$J$109</f>
        <v/>
      </c>
      <c r="U51" s="16" t="e">
        <f t="shared" si="5"/>
        <v>#VALUE!</v>
      </c>
      <c r="W51" s="13">
        <v>480</v>
      </c>
      <c r="X51" s="17">
        <v>70.3</v>
      </c>
      <c r="Y51" s="14">
        <f t="shared" si="6"/>
        <v>2.440972222222222E-3</v>
      </c>
      <c r="Z51" s="15">
        <f>'A2 - Gestion Parcelle'!$J$131*Y51</f>
        <v>0</v>
      </c>
      <c r="AA51" s="16" t="str">
        <f>'A2 - Gestion Parcelle'!$J$148</f>
        <v/>
      </c>
      <c r="AB51" s="16" t="e">
        <f t="shared" si="7"/>
        <v>#VALUE!</v>
      </c>
      <c r="AD51" s="13">
        <v>480</v>
      </c>
      <c r="AE51" s="17">
        <v>70.3</v>
      </c>
      <c r="AF51" s="14">
        <f t="shared" si="8"/>
        <v>2.440972222222222E-3</v>
      </c>
      <c r="AG51" s="15">
        <f>'A2 - Gestion Parcelle'!$J$170*AF51</f>
        <v>0</v>
      </c>
      <c r="AH51" s="16" t="str">
        <f>'A2 - Gestion Parcelle'!$J$187</f>
        <v/>
      </c>
      <c r="AI51" s="16" t="e">
        <f t="shared" si="9"/>
        <v>#VALUE!</v>
      </c>
      <c r="AK51" s="13">
        <v>480</v>
      </c>
      <c r="AL51" s="17">
        <v>70.3</v>
      </c>
      <c r="AM51" s="14">
        <f t="shared" si="10"/>
        <v>2.440972222222222E-3</v>
      </c>
      <c r="AN51" s="15">
        <f>'A2 - Gestion Parcelle'!$J$209*AM51</f>
        <v>0</v>
      </c>
      <c r="AO51" s="16" t="str">
        <f>'A2 - Gestion Parcelle'!$J$226</f>
        <v/>
      </c>
      <c r="AP51" s="16" t="e">
        <f t="shared" si="11"/>
        <v>#VALUE!</v>
      </c>
      <c r="AR51" s="13">
        <v>480</v>
      </c>
      <c r="AS51" s="17">
        <v>70.3</v>
      </c>
      <c r="AT51" s="14">
        <f t="shared" si="12"/>
        <v>2.440972222222222E-3</v>
      </c>
      <c r="AU51" s="15">
        <f>'A2 - Gestion Parcelle'!$J$248*AT51</f>
        <v>0</v>
      </c>
      <c r="AV51" s="16" t="str">
        <f>'A2 - Gestion Parcelle'!$J$265</f>
        <v/>
      </c>
      <c r="AW51" s="16" t="e">
        <f t="shared" si="13"/>
        <v>#VALUE!</v>
      </c>
      <c r="AY51" s="13">
        <v>480</v>
      </c>
      <c r="AZ51" s="17">
        <v>70.3</v>
      </c>
      <c r="BA51" s="14">
        <f t="shared" si="14"/>
        <v>2.440972222222222E-3</v>
      </c>
      <c r="BB51" s="15">
        <f>'A2 - Gestion Parcelle'!$J$287*BA51</f>
        <v>0</v>
      </c>
      <c r="BC51" s="16" t="str">
        <f>'A2 - Gestion Parcelle'!$J$304</f>
        <v/>
      </c>
      <c r="BD51" s="16" t="e">
        <f t="shared" si="15"/>
        <v>#VALUE!</v>
      </c>
      <c r="BF51" s="13">
        <v>480</v>
      </c>
      <c r="BG51" s="17">
        <v>70.3</v>
      </c>
      <c r="BH51" s="14">
        <f t="shared" si="16"/>
        <v>2.440972222222222E-3</v>
      </c>
      <c r="BI51" s="15">
        <f>'A2 - Gestion Parcelle'!$J$326*BH51</f>
        <v>0</v>
      </c>
      <c r="BJ51" s="16" t="str">
        <f>'A2 - Gestion Parcelle'!$J$343</f>
        <v/>
      </c>
      <c r="BK51" s="16" t="e">
        <f t="shared" si="17"/>
        <v>#VALUE!</v>
      </c>
      <c r="BM51" s="13">
        <v>480</v>
      </c>
      <c r="BN51" s="17">
        <v>70.3</v>
      </c>
      <c r="BO51" s="14">
        <f t="shared" si="18"/>
        <v>2.440972222222222E-3</v>
      </c>
      <c r="BP51" s="15">
        <f>'A2 - Gestion Parcelle'!$J$365*BO51</f>
        <v>0</v>
      </c>
      <c r="BQ51" s="16" t="str">
        <f>'A2 - Gestion Parcelle'!$J$382</f>
        <v/>
      </c>
      <c r="BR51" s="16" t="e">
        <f t="shared" si="19"/>
        <v>#VALUE!</v>
      </c>
    </row>
    <row r="52" spans="2:70" x14ac:dyDescent="0.3">
      <c r="B52" s="13">
        <v>490</v>
      </c>
      <c r="C52" s="17">
        <v>70.7</v>
      </c>
      <c r="D52" s="14">
        <f t="shared" si="0"/>
        <v>2.4047619047619048E-3</v>
      </c>
      <c r="E52" s="15">
        <f>'A2 - Gestion Parcelle'!$J$14*D52</f>
        <v>0</v>
      </c>
      <c r="F52" s="16" t="str">
        <f>'A2 - Gestion Parcelle'!$J$31</f>
        <v/>
      </c>
      <c r="G52" s="16" t="e">
        <f t="shared" si="1"/>
        <v>#VALUE!</v>
      </c>
      <c r="I52" s="13">
        <v>490</v>
      </c>
      <c r="J52" s="17">
        <v>70.7</v>
      </c>
      <c r="K52" s="14">
        <f t="shared" si="2"/>
        <v>2.4047619047619048E-3</v>
      </c>
      <c r="L52" s="15">
        <f>'A2 - Gestion Parcelle'!$J$53*K52</f>
        <v>0</v>
      </c>
      <c r="M52" s="16" t="str">
        <f>'A2 - Gestion Parcelle'!$J$70</f>
        <v/>
      </c>
      <c r="N52" s="16" t="e">
        <f t="shared" si="3"/>
        <v>#VALUE!</v>
      </c>
      <c r="P52" s="13">
        <v>490</v>
      </c>
      <c r="Q52" s="17">
        <v>70.7</v>
      </c>
      <c r="R52" s="14">
        <f t="shared" si="4"/>
        <v>2.4047619047619048E-3</v>
      </c>
      <c r="S52" s="15">
        <f>'A2 - Gestion Parcelle'!$J$92*R52</f>
        <v>0</v>
      </c>
      <c r="T52" s="16" t="str">
        <f>'A2 - Gestion Parcelle'!$J$109</f>
        <v/>
      </c>
      <c r="U52" s="16" t="e">
        <f t="shared" si="5"/>
        <v>#VALUE!</v>
      </c>
      <c r="W52" s="13">
        <v>490</v>
      </c>
      <c r="X52" s="17">
        <v>70.7</v>
      </c>
      <c r="Y52" s="14">
        <f t="shared" si="6"/>
        <v>2.4047619047619048E-3</v>
      </c>
      <c r="Z52" s="15">
        <f>'A2 - Gestion Parcelle'!$J$131*Y52</f>
        <v>0</v>
      </c>
      <c r="AA52" s="16" t="str">
        <f>'A2 - Gestion Parcelle'!$J$148</f>
        <v/>
      </c>
      <c r="AB52" s="16" t="e">
        <f t="shared" si="7"/>
        <v>#VALUE!</v>
      </c>
      <c r="AD52" s="13">
        <v>490</v>
      </c>
      <c r="AE52" s="17">
        <v>70.7</v>
      </c>
      <c r="AF52" s="14">
        <f t="shared" si="8"/>
        <v>2.4047619047619048E-3</v>
      </c>
      <c r="AG52" s="15">
        <f>'A2 - Gestion Parcelle'!$J$170*AF52</f>
        <v>0</v>
      </c>
      <c r="AH52" s="16" t="str">
        <f>'A2 - Gestion Parcelle'!$J$187</f>
        <v/>
      </c>
      <c r="AI52" s="16" t="e">
        <f t="shared" si="9"/>
        <v>#VALUE!</v>
      </c>
      <c r="AK52" s="13">
        <v>490</v>
      </c>
      <c r="AL52" s="17">
        <v>70.7</v>
      </c>
      <c r="AM52" s="14">
        <f t="shared" si="10"/>
        <v>2.4047619047619048E-3</v>
      </c>
      <c r="AN52" s="15">
        <f>'A2 - Gestion Parcelle'!$J$209*AM52</f>
        <v>0</v>
      </c>
      <c r="AO52" s="16" t="str">
        <f>'A2 - Gestion Parcelle'!$J$226</f>
        <v/>
      </c>
      <c r="AP52" s="16" t="e">
        <f t="shared" si="11"/>
        <v>#VALUE!</v>
      </c>
      <c r="AR52" s="13">
        <v>490</v>
      </c>
      <c r="AS52" s="17">
        <v>70.7</v>
      </c>
      <c r="AT52" s="14">
        <f t="shared" si="12"/>
        <v>2.4047619047619048E-3</v>
      </c>
      <c r="AU52" s="15">
        <f>'A2 - Gestion Parcelle'!$J$248*AT52</f>
        <v>0</v>
      </c>
      <c r="AV52" s="16" t="str">
        <f>'A2 - Gestion Parcelle'!$J$265</f>
        <v/>
      </c>
      <c r="AW52" s="16" t="e">
        <f t="shared" si="13"/>
        <v>#VALUE!</v>
      </c>
      <c r="AY52" s="13">
        <v>490</v>
      </c>
      <c r="AZ52" s="17">
        <v>70.7</v>
      </c>
      <c r="BA52" s="14">
        <f t="shared" si="14"/>
        <v>2.4047619047619048E-3</v>
      </c>
      <c r="BB52" s="15">
        <f>'A2 - Gestion Parcelle'!$J$287*BA52</f>
        <v>0</v>
      </c>
      <c r="BC52" s="16" t="str">
        <f>'A2 - Gestion Parcelle'!$J$304</f>
        <v/>
      </c>
      <c r="BD52" s="16" t="e">
        <f t="shared" si="15"/>
        <v>#VALUE!</v>
      </c>
      <c r="BF52" s="13">
        <v>490</v>
      </c>
      <c r="BG52" s="17">
        <v>70.7</v>
      </c>
      <c r="BH52" s="14">
        <f t="shared" si="16"/>
        <v>2.4047619047619048E-3</v>
      </c>
      <c r="BI52" s="15">
        <f>'A2 - Gestion Parcelle'!$J$326*BH52</f>
        <v>0</v>
      </c>
      <c r="BJ52" s="16" t="str">
        <f>'A2 - Gestion Parcelle'!$J$343</f>
        <v/>
      </c>
      <c r="BK52" s="16" t="e">
        <f t="shared" si="17"/>
        <v>#VALUE!</v>
      </c>
      <c r="BM52" s="13">
        <v>490</v>
      </c>
      <c r="BN52" s="17">
        <v>70.7</v>
      </c>
      <c r="BO52" s="14">
        <f t="shared" si="18"/>
        <v>2.4047619047619048E-3</v>
      </c>
      <c r="BP52" s="15">
        <f>'A2 - Gestion Parcelle'!$J$365*BO52</f>
        <v>0</v>
      </c>
      <c r="BQ52" s="16" t="str">
        <f>'A2 - Gestion Parcelle'!$J$382</f>
        <v/>
      </c>
      <c r="BR52" s="16" t="e">
        <f t="shared" si="19"/>
        <v>#VALUE!</v>
      </c>
    </row>
    <row r="53" spans="2:70" x14ac:dyDescent="0.3">
      <c r="B53" s="13">
        <v>500</v>
      </c>
      <c r="C53" s="17">
        <v>71.100000000000009</v>
      </c>
      <c r="D53" s="14">
        <f t="shared" si="0"/>
        <v>2.3700000000000001E-3</v>
      </c>
      <c r="E53" s="15">
        <f>'A2 - Gestion Parcelle'!$J$14*D53</f>
        <v>0</v>
      </c>
      <c r="F53" s="16" t="str">
        <f>'A2 - Gestion Parcelle'!$J$31</f>
        <v/>
      </c>
      <c r="G53" s="16" t="e">
        <f t="shared" si="1"/>
        <v>#VALUE!</v>
      </c>
      <c r="I53" s="13">
        <v>500</v>
      </c>
      <c r="J53" s="17">
        <v>71.100000000000009</v>
      </c>
      <c r="K53" s="14">
        <f t="shared" si="2"/>
        <v>2.3700000000000001E-3</v>
      </c>
      <c r="L53" s="15">
        <f>'A2 - Gestion Parcelle'!$J$53*K53</f>
        <v>0</v>
      </c>
      <c r="M53" s="16" t="str">
        <f>'A2 - Gestion Parcelle'!$J$70</f>
        <v/>
      </c>
      <c r="N53" s="16" t="e">
        <f t="shared" si="3"/>
        <v>#VALUE!</v>
      </c>
      <c r="P53" s="13">
        <v>500</v>
      </c>
      <c r="Q53" s="17">
        <v>71.100000000000009</v>
      </c>
      <c r="R53" s="14">
        <f t="shared" si="4"/>
        <v>2.3700000000000001E-3</v>
      </c>
      <c r="S53" s="15">
        <f>'A2 - Gestion Parcelle'!$J$92*R53</f>
        <v>0</v>
      </c>
      <c r="T53" s="16" t="str">
        <f>'A2 - Gestion Parcelle'!$J$109</f>
        <v/>
      </c>
      <c r="U53" s="16" t="e">
        <f t="shared" si="5"/>
        <v>#VALUE!</v>
      </c>
      <c r="W53" s="13">
        <v>500</v>
      </c>
      <c r="X53" s="17">
        <v>71.100000000000009</v>
      </c>
      <c r="Y53" s="14">
        <f t="shared" si="6"/>
        <v>2.3700000000000001E-3</v>
      </c>
      <c r="Z53" s="15">
        <f>'A2 - Gestion Parcelle'!$J$131*Y53</f>
        <v>0</v>
      </c>
      <c r="AA53" s="16" t="str">
        <f>'A2 - Gestion Parcelle'!$J$148</f>
        <v/>
      </c>
      <c r="AB53" s="16" t="e">
        <f t="shared" si="7"/>
        <v>#VALUE!</v>
      </c>
      <c r="AD53" s="13">
        <v>500</v>
      </c>
      <c r="AE53" s="17">
        <v>71.100000000000009</v>
      </c>
      <c r="AF53" s="14">
        <f t="shared" si="8"/>
        <v>2.3700000000000001E-3</v>
      </c>
      <c r="AG53" s="15">
        <f>'A2 - Gestion Parcelle'!$J$170*AF53</f>
        <v>0</v>
      </c>
      <c r="AH53" s="16" t="str">
        <f>'A2 - Gestion Parcelle'!$J$187</f>
        <v/>
      </c>
      <c r="AI53" s="16" t="e">
        <f t="shared" si="9"/>
        <v>#VALUE!</v>
      </c>
      <c r="AK53" s="13">
        <v>500</v>
      </c>
      <c r="AL53" s="17">
        <v>71.100000000000009</v>
      </c>
      <c r="AM53" s="14">
        <f t="shared" si="10"/>
        <v>2.3700000000000001E-3</v>
      </c>
      <c r="AN53" s="15">
        <f>'A2 - Gestion Parcelle'!$J$209*AM53</f>
        <v>0</v>
      </c>
      <c r="AO53" s="16" t="str">
        <f>'A2 - Gestion Parcelle'!$J$226</f>
        <v/>
      </c>
      <c r="AP53" s="16" t="e">
        <f t="shared" si="11"/>
        <v>#VALUE!</v>
      </c>
      <c r="AR53" s="13">
        <v>500</v>
      </c>
      <c r="AS53" s="17">
        <v>71.100000000000009</v>
      </c>
      <c r="AT53" s="14">
        <f t="shared" si="12"/>
        <v>2.3700000000000001E-3</v>
      </c>
      <c r="AU53" s="15">
        <f>'A2 - Gestion Parcelle'!$J$248*AT53</f>
        <v>0</v>
      </c>
      <c r="AV53" s="16" t="str">
        <f>'A2 - Gestion Parcelle'!$J$265</f>
        <v/>
      </c>
      <c r="AW53" s="16" t="e">
        <f t="shared" si="13"/>
        <v>#VALUE!</v>
      </c>
      <c r="AY53" s="13">
        <v>500</v>
      </c>
      <c r="AZ53" s="17">
        <v>71.100000000000009</v>
      </c>
      <c r="BA53" s="14">
        <f t="shared" si="14"/>
        <v>2.3700000000000001E-3</v>
      </c>
      <c r="BB53" s="15">
        <f>'A2 - Gestion Parcelle'!$J$287*BA53</f>
        <v>0</v>
      </c>
      <c r="BC53" s="16" t="str">
        <f>'A2 - Gestion Parcelle'!$J$304</f>
        <v/>
      </c>
      <c r="BD53" s="16" t="e">
        <f t="shared" si="15"/>
        <v>#VALUE!</v>
      </c>
      <c r="BF53" s="13">
        <v>500</v>
      </c>
      <c r="BG53" s="17">
        <v>71.100000000000009</v>
      </c>
      <c r="BH53" s="14">
        <f t="shared" si="16"/>
        <v>2.3700000000000001E-3</v>
      </c>
      <c r="BI53" s="15">
        <f>'A2 - Gestion Parcelle'!$J$326*BH53</f>
        <v>0</v>
      </c>
      <c r="BJ53" s="16" t="str">
        <f>'A2 - Gestion Parcelle'!$J$343</f>
        <v/>
      </c>
      <c r="BK53" s="16" t="e">
        <f t="shared" si="17"/>
        <v>#VALUE!</v>
      </c>
      <c r="BM53" s="13">
        <v>500</v>
      </c>
      <c r="BN53" s="17">
        <v>71.100000000000009</v>
      </c>
      <c r="BO53" s="14">
        <f t="shared" si="18"/>
        <v>2.3700000000000001E-3</v>
      </c>
      <c r="BP53" s="15">
        <f>'A2 - Gestion Parcelle'!$J$365*BO53</f>
        <v>0</v>
      </c>
      <c r="BQ53" s="16" t="str">
        <f>'A2 - Gestion Parcelle'!$J$382</f>
        <v/>
      </c>
      <c r="BR53" s="16" t="e">
        <f t="shared" si="19"/>
        <v>#VALUE!</v>
      </c>
    </row>
    <row r="54" spans="2:70" x14ac:dyDescent="0.3">
      <c r="B54" s="13">
        <v>510</v>
      </c>
      <c r="C54" s="17">
        <v>71.5</v>
      </c>
      <c r="D54" s="14">
        <f t="shared" si="0"/>
        <v>2.3366013071895427E-3</v>
      </c>
      <c r="E54" s="15">
        <f>'A2 - Gestion Parcelle'!$J$14*D54</f>
        <v>0</v>
      </c>
      <c r="F54" s="16" t="str">
        <f>'A2 - Gestion Parcelle'!$J$31</f>
        <v/>
      </c>
      <c r="G54" s="16" t="e">
        <f t="shared" si="1"/>
        <v>#VALUE!</v>
      </c>
      <c r="I54" s="13">
        <v>510</v>
      </c>
      <c r="J54" s="17">
        <v>71.5</v>
      </c>
      <c r="K54" s="14">
        <f t="shared" si="2"/>
        <v>2.3366013071895427E-3</v>
      </c>
      <c r="L54" s="15">
        <f>'A2 - Gestion Parcelle'!$J$53*K54</f>
        <v>0</v>
      </c>
      <c r="M54" s="16" t="str">
        <f>'A2 - Gestion Parcelle'!$J$70</f>
        <v/>
      </c>
      <c r="N54" s="16" t="e">
        <f t="shared" si="3"/>
        <v>#VALUE!</v>
      </c>
      <c r="P54" s="13">
        <v>510</v>
      </c>
      <c r="Q54" s="17">
        <v>71.5</v>
      </c>
      <c r="R54" s="14">
        <f t="shared" si="4"/>
        <v>2.3366013071895427E-3</v>
      </c>
      <c r="S54" s="15">
        <f>'A2 - Gestion Parcelle'!$J$92*R54</f>
        <v>0</v>
      </c>
      <c r="T54" s="16" t="str">
        <f>'A2 - Gestion Parcelle'!$J$109</f>
        <v/>
      </c>
      <c r="U54" s="16" t="e">
        <f t="shared" si="5"/>
        <v>#VALUE!</v>
      </c>
      <c r="W54" s="13">
        <v>510</v>
      </c>
      <c r="X54" s="17">
        <v>71.5</v>
      </c>
      <c r="Y54" s="14">
        <f t="shared" si="6"/>
        <v>2.3366013071895427E-3</v>
      </c>
      <c r="Z54" s="15">
        <f>'A2 - Gestion Parcelle'!$J$131*Y54</f>
        <v>0</v>
      </c>
      <c r="AA54" s="16" t="str">
        <f>'A2 - Gestion Parcelle'!$J$148</f>
        <v/>
      </c>
      <c r="AB54" s="16" t="e">
        <f t="shared" si="7"/>
        <v>#VALUE!</v>
      </c>
      <c r="AD54" s="13">
        <v>510</v>
      </c>
      <c r="AE54" s="17">
        <v>71.5</v>
      </c>
      <c r="AF54" s="14">
        <f t="shared" si="8"/>
        <v>2.3366013071895427E-3</v>
      </c>
      <c r="AG54" s="15">
        <f>'A2 - Gestion Parcelle'!$J$170*AF54</f>
        <v>0</v>
      </c>
      <c r="AH54" s="16" t="str">
        <f>'A2 - Gestion Parcelle'!$J$187</f>
        <v/>
      </c>
      <c r="AI54" s="16" t="e">
        <f t="shared" si="9"/>
        <v>#VALUE!</v>
      </c>
      <c r="AK54" s="13">
        <v>510</v>
      </c>
      <c r="AL54" s="17">
        <v>71.5</v>
      </c>
      <c r="AM54" s="14">
        <f t="shared" si="10"/>
        <v>2.3366013071895427E-3</v>
      </c>
      <c r="AN54" s="15">
        <f>'A2 - Gestion Parcelle'!$J$209*AM54</f>
        <v>0</v>
      </c>
      <c r="AO54" s="16" t="str">
        <f>'A2 - Gestion Parcelle'!$J$226</f>
        <v/>
      </c>
      <c r="AP54" s="16" t="e">
        <f t="shared" si="11"/>
        <v>#VALUE!</v>
      </c>
      <c r="AR54" s="13">
        <v>510</v>
      </c>
      <c r="AS54" s="17">
        <v>71.5</v>
      </c>
      <c r="AT54" s="14">
        <f t="shared" si="12"/>
        <v>2.3366013071895427E-3</v>
      </c>
      <c r="AU54" s="15">
        <f>'A2 - Gestion Parcelle'!$J$248*AT54</f>
        <v>0</v>
      </c>
      <c r="AV54" s="16" t="str">
        <f>'A2 - Gestion Parcelle'!$J$265</f>
        <v/>
      </c>
      <c r="AW54" s="16" t="e">
        <f t="shared" si="13"/>
        <v>#VALUE!</v>
      </c>
      <c r="AY54" s="13">
        <v>510</v>
      </c>
      <c r="AZ54" s="17">
        <v>71.5</v>
      </c>
      <c r="BA54" s="14">
        <f t="shared" si="14"/>
        <v>2.3366013071895427E-3</v>
      </c>
      <c r="BB54" s="15">
        <f>'A2 - Gestion Parcelle'!$J$287*BA54</f>
        <v>0</v>
      </c>
      <c r="BC54" s="16" t="str">
        <f>'A2 - Gestion Parcelle'!$J$304</f>
        <v/>
      </c>
      <c r="BD54" s="16" t="e">
        <f t="shared" si="15"/>
        <v>#VALUE!</v>
      </c>
      <c r="BF54" s="13">
        <v>510</v>
      </c>
      <c r="BG54" s="17">
        <v>71.5</v>
      </c>
      <c r="BH54" s="14">
        <f t="shared" si="16"/>
        <v>2.3366013071895427E-3</v>
      </c>
      <c r="BI54" s="15">
        <f>'A2 - Gestion Parcelle'!$J$326*BH54</f>
        <v>0</v>
      </c>
      <c r="BJ54" s="16" t="str">
        <f>'A2 - Gestion Parcelle'!$J$343</f>
        <v/>
      </c>
      <c r="BK54" s="16" t="e">
        <f t="shared" si="17"/>
        <v>#VALUE!</v>
      </c>
      <c r="BM54" s="13">
        <v>510</v>
      </c>
      <c r="BN54" s="17">
        <v>71.5</v>
      </c>
      <c r="BO54" s="14">
        <f t="shared" si="18"/>
        <v>2.3366013071895427E-3</v>
      </c>
      <c r="BP54" s="15">
        <f>'A2 - Gestion Parcelle'!$J$365*BO54</f>
        <v>0</v>
      </c>
      <c r="BQ54" s="16" t="str">
        <f>'A2 - Gestion Parcelle'!$J$382</f>
        <v/>
      </c>
      <c r="BR54" s="16" t="e">
        <f t="shared" si="19"/>
        <v>#VALUE!</v>
      </c>
    </row>
    <row r="55" spans="2:70" x14ac:dyDescent="0.3">
      <c r="B55" s="13">
        <v>520</v>
      </c>
      <c r="C55" s="17">
        <v>71.86666666666666</v>
      </c>
      <c r="D55" s="14">
        <f t="shared" si="0"/>
        <v>2.3034188034188035E-3</v>
      </c>
      <c r="E55" s="15">
        <f>'A2 - Gestion Parcelle'!$J$14*D55</f>
        <v>0</v>
      </c>
      <c r="F55" s="16" t="str">
        <f>'A2 - Gestion Parcelle'!$J$31</f>
        <v/>
      </c>
      <c r="G55" s="16" t="e">
        <f t="shared" si="1"/>
        <v>#VALUE!</v>
      </c>
      <c r="I55" s="13">
        <v>520</v>
      </c>
      <c r="J55" s="17">
        <v>71.86666666666666</v>
      </c>
      <c r="K55" s="14">
        <f t="shared" si="2"/>
        <v>2.3034188034188035E-3</v>
      </c>
      <c r="L55" s="15">
        <f>'A2 - Gestion Parcelle'!$J$53*K55</f>
        <v>0</v>
      </c>
      <c r="M55" s="16" t="str">
        <f>'A2 - Gestion Parcelle'!$J$70</f>
        <v/>
      </c>
      <c r="N55" s="16" t="e">
        <f t="shared" si="3"/>
        <v>#VALUE!</v>
      </c>
      <c r="P55" s="13">
        <v>520</v>
      </c>
      <c r="Q55" s="17">
        <v>71.86666666666666</v>
      </c>
      <c r="R55" s="14">
        <f t="shared" si="4"/>
        <v>2.3034188034188035E-3</v>
      </c>
      <c r="S55" s="15">
        <f>'A2 - Gestion Parcelle'!$J$92*R55</f>
        <v>0</v>
      </c>
      <c r="T55" s="16" t="str">
        <f>'A2 - Gestion Parcelle'!$J$109</f>
        <v/>
      </c>
      <c r="U55" s="16" t="e">
        <f t="shared" si="5"/>
        <v>#VALUE!</v>
      </c>
      <c r="W55" s="13">
        <v>520</v>
      </c>
      <c r="X55" s="17">
        <v>71.86666666666666</v>
      </c>
      <c r="Y55" s="14">
        <f t="shared" si="6"/>
        <v>2.3034188034188035E-3</v>
      </c>
      <c r="Z55" s="15">
        <f>'A2 - Gestion Parcelle'!$J$131*Y55</f>
        <v>0</v>
      </c>
      <c r="AA55" s="16" t="str">
        <f>'A2 - Gestion Parcelle'!$J$148</f>
        <v/>
      </c>
      <c r="AB55" s="16" t="e">
        <f t="shared" si="7"/>
        <v>#VALUE!</v>
      </c>
      <c r="AD55" s="13">
        <v>520</v>
      </c>
      <c r="AE55" s="17">
        <v>71.86666666666666</v>
      </c>
      <c r="AF55" s="14">
        <f t="shared" si="8"/>
        <v>2.3034188034188035E-3</v>
      </c>
      <c r="AG55" s="15">
        <f>'A2 - Gestion Parcelle'!$J$170*AF55</f>
        <v>0</v>
      </c>
      <c r="AH55" s="16" t="str">
        <f>'A2 - Gestion Parcelle'!$J$187</f>
        <v/>
      </c>
      <c r="AI55" s="16" t="e">
        <f t="shared" si="9"/>
        <v>#VALUE!</v>
      </c>
      <c r="AK55" s="13">
        <v>520</v>
      </c>
      <c r="AL55" s="17">
        <v>71.86666666666666</v>
      </c>
      <c r="AM55" s="14">
        <f t="shared" si="10"/>
        <v>2.3034188034188035E-3</v>
      </c>
      <c r="AN55" s="15">
        <f>'A2 - Gestion Parcelle'!$J$209*AM55</f>
        <v>0</v>
      </c>
      <c r="AO55" s="16" t="str">
        <f>'A2 - Gestion Parcelle'!$J$226</f>
        <v/>
      </c>
      <c r="AP55" s="16" t="e">
        <f t="shared" si="11"/>
        <v>#VALUE!</v>
      </c>
      <c r="AR55" s="13">
        <v>520</v>
      </c>
      <c r="AS55" s="17">
        <v>71.86666666666666</v>
      </c>
      <c r="AT55" s="14">
        <f t="shared" si="12"/>
        <v>2.3034188034188035E-3</v>
      </c>
      <c r="AU55" s="15">
        <f>'A2 - Gestion Parcelle'!$J$248*AT55</f>
        <v>0</v>
      </c>
      <c r="AV55" s="16" t="str">
        <f>'A2 - Gestion Parcelle'!$J$265</f>
        <v/>
      </c>
      <c r="AW55" s="16" t="e">
        <f t="shared" si="13"/>
        <v>#VALUE!</v>
      </c>
      <c r="AY55" s="13">
        <v>520</v>
      </c>
      <c r="AZ55" s="17">
        <v>71.86666666666666</v>
      </c>
      <c r="BA55" s="14">
        <f t="shared" si="14"/>
        <v>2.3034188034188035E-3</v>
      </c>
      <c r="BB55" s="15">
        <f>'A2 - Gestion Parcelle'!$J$287*BA55</f>
        <v>0</v>
      </c>
      <c r="BC55" s="16" t="str">
        <f>'A2 - Gestion Parcelle'!$J$304</f>
        <v/>
      </c>
      <c r="BD55" s="16" t="e">
        <f t="shared" si="15"/>
        <v>#VALUE!</v>
      </c>
      <c r="BF55" s="13">
        <v>520</v>
      </c>
      <c r="BG55" s="17">
        <v>71.86666666666666</v>
      </c>
      <c r="BH55" s="14">
        <f t="shared" si="16"/>
        <v>2.3034188034188035E-3</v>
      </c>
      <c r="BI55" s="15">
        <f>'A2 - Gestion Parcelle'!$J$326*BH55</f>
        <v>0</v>
      </c>
      <c r="BJ55" s="16" t="str">
        <f>'A2 - Gestion Parcelle'!$J$343</f>
        <v/>
      </c>
      <c r="BK55" s="16" t="e">
        <f t="shared" si="17"/>
        <v>#VALUE!</v>
      </c>
      <c r="BM55" s="13">
        <v>520</v>
      </c>
      <c r="BN55" s="17">
        <v>71.86666666666666</v>
      </c>
      <c r="BO55" s="14">
        <f t="shared" si="18"/>
        <v>2.3034188034188035E-3</v>
      </c>
      <c r="BP55" s="15">
        <f>'A2 - Gestion Parcelle'!$J$365*BO55</f>
        <v>0</v>
      </c>
      <c r="BQ55" s="16" t="str">
        <f>'A2 - Gestion Parcelle'!$J$382</f>
        <v/>
      </c>
      <c r="BR55" s="16" t="e">
        <f t="shared" si="19"/>
        <v>#VALUE!</v>
      </c>
    </row>
    <row r="56" spans="2:70" x14ac:dyDescent="0.3">
      <c r="B56" s="13">
        <v>530</v>
      </c>
      <c r="C56" s="17">
        <v>72.23333333333332</v>
      </c>
      <c r="D56" s="14">
        <f t="shared" si="0"/>
        <v>2.2714884696016769E-3</v>
      </c>
      <c r="E56" s="15">
        <f>'A2 - Gestion Parcelle'!$J$14*D56</f>
        <v>0</v>
      </c>
      <c r="F56" s="16" t="str">
        <f>'A2 - Gestion Parcelle'!$J$31</f>
        <v/>
      </c>
      <c r="G56" s="16" t="e">
        <f t="shared" si="1"/>
        <v>#VALUE!</v>
      </c>
      <c r="I56" s="13">
        <v>530</v>
      </c>
      <c r="J56" s="17">
        <v>72.23333333333332</v>
      </c>
      <c r="K56" s="14">
        <f t="shared" si="2"/>
        <v>2.2714884696016769E-3</v>
      </c>
      <c r="L56" s="15">
        <f>'A2 - Gestion Parcelle'!$J$53*K56</f>
        <v>0</v>
      </c>
      <c r="M56" s="16" t="str">
        <f>'A2 - Gestion Parcelle'!$J$70</f>
        <v/>
      </c>
      <c r="N56" s="16" t="e">
        <f t="shared" si="3"/>
        <v>#VALUE!</v>
      </c>
      <c r="P56" s="13">
        <v>530</v>
      </c>
      <c r="Q56" s="17">
        <v>72.23333333333332</v>
      </c>
      <c r="R56" s="14">
        <f t="shared" si="4"/>
        <v>2.2714884696016769E-3</v>
      </c>
      <c r="S56" s="15">
        <f>'A2 - Gestion Parcelle'!$J$92*R56</f>
        <v>0</v>
      </c>
      <c r="T56" s="16" t="str">
        <f>'A2 - Gestion Parcelle'!$J$109</f>
        <v/>
      </c>
      <c r="U56" s="16" t="e">
        <f t="shared" si="5"/>
        <v>#VALUE!</v>
      </c>
      <c r="W56" s="13">
        <v>530</v>
      </c>
      <c r="X56" s="17">
        <v>72.23333333333332</v>
      </c>
      <c r="Y56" s="14">
        <f t="shared" si="6"/>
        <v>2.2714884696016769E-3</v>
      </c>
      <c r="Z56" s="15">
        <f>'A2 - Gestion Parcelle'!$J$131*Y56</f>
        <v>0</v>
      </c>
      <c r="AA56" s="16" t="str">
        <f>'A2 - Gestion Parcelle'!$J$148</f>
        <v/>
      </c>
      <c r="AB56" s="16" t="e">
        <f t="shared" si="7"/>
        <v>#VALUE!</v>
      </c>
      <c r="AD56" s="13">
        <v>530</v>
      </c>
      <c r="AE56" s="17">
        <v>72.23333333333332</v>
      </c>
      <c r="AF56" s="14">
        <f t="shared" si="8"/>
        <v>2.2714884696016769E-3</v>
      </c>
      <c r="AG56" s="15">
        <f>'A2 - Gestion Parcelle'!$J$170*AF56</f>
        <v>0</v>
      </c>
      <c r="AH56" s="16" t="str">
        <f>'A2 - Gestion Parcelle'!$J$187</f>
        <v/>
      </c>
      <c r="AI56" s="16" t="e">
        <f t="shared" si="9"/>
        <v>#VALUE!</v>
      </c>
      <c r="AK56" s="13">
        <v>530</v>
      </c>
      <c r="AL56" s="17">
        <v>72.23333333333332</v>
      </c>
      <c r="AM56" s="14">
        <f t="shared" si="10"/>
        <v>2.2714884696016769E-3</v>
      </c>
      <c r="AN56" s="15">
        <f>'A2 - Gestion Parcelle'!$J$209*AM56</f>
        <v>0</v>
      </c>
      <c r="AO56" s="16" t="str">
        <f>'A2 - Gestion Parcelle'!$J$226</f>
        <v/>
      </c>
      <c r="AP56" s="16" t="e">
        <f t="shared" si="11"/>
        <v>#VALUE!</v>
      </c>
      <c r="AR56" s="13">
        <v>530</v>
      </c>
      <c r="AS56" s="17">
        <v>72.23333333333332</v>
      </c>
      <c r="AT56" s="14">
        <f t="shared" si="12"/>
        <v>2.2714884696016769E-3</v>
      </c>
      <c r="AU56" s="15">
        <f>'A2 - Gestion Parcelle'!$J$248*AT56</f>
        <v>0</v>
      </c>
      <c r="AV56" s="16" t="str">
        <f>'A2 - Gestion Parcelle'!$J$265</f>
        <v/>
      </c>
      <c r="AW56" s="16" t="e">
        <f t="shared" si="13"/>
        <v>#VALUE!</v>
      </c>
      <c r="AY56" s="13">
        <v>530</v>
      </c>
      <c r="AZ56" s="17">
        <v>72.23333333333332</v>
      </c>
      <c r="BA56" s="14">
        <f t="shared" si="14"/>
        <v>2.2714884696016769E-3</v>
      </c>
      <c r="BB56" s="15">
        <f>'A2 - Gestion Parcelle'!$J$287*BA56</f>
        <v>0</v>
      </c>
      <c r="BC56" s="16" t="str">
        <f>'A2 - Gestion Parcelle'!$J$304</f>
        <v/>
      </c>
      <c r="BD56" s="16" t="e">
        <f t="shared" si="15"/>
        <v>#VALUE!</v>
      </c>
      <c r="BF56" s="13">
        <v>530</v>
      </c>
      <c r="BG56" s="17">
        <v>72.23333333333332</v>
      </c>
      <c r="BH56" s="14">
        <f t="shared" si="16"/>
        <v>2.2714884696016769E-3</v>
      </c>
      <c r="BI56" s="15">
        <f>'A2 - Gestion Parcelle'!$J$326*BH56</f>
        <v>0</v>
      </c>
      <c r="BJ56" s="16" t="str">
        <f>'A2 - Gestion Parcelle'!$J$343</f>
        <v/>
      </c>
      <c r="BK56" s="16" t="e">
        <f t="shared" si="17"/>
        <v>#VALUE!</v>
      </c>
      <c r="BM56" s="13">
        <v>530</v>
      </c>
      <c r="BN56" s="17">
        <v>72.23333333333332</v>
      </c>
      <c r="BO56" s="14">
        <f t="shared" si="18"/>
        <v>2.2714884696016769E-3</v>
      </c>
      <c r="BP56" s="15">
        <f>'A2 - Gestion Parcelle'!$J$365*BO56</f>
        <v>0</v>
      </c>
      <c r="BQ56" s="16" t="str">
        <f>'A2 - Gestion Parcelle'!$J$382</f>
        <v/>
      </c>
      <c r="BR56" s="16" t="e">
        <f t="shared" si="19"/>
        <v>#VALUE!</v>
      </c>
    </row>
    <row r="57" spans="2:70" x14ac:dyDescent="0.3">
      <c r="B57" s="13">
        <v>540</v>
      </c>
      <c r="C57" s="17">
        <v>72.599999999999994</v>
      </c>
      <c r="D57" s="14">
        <f t="shared" si="0"/>
        <v>2.2407407407407402E-3</v>
      </c>
      <c r="E57" s="15">
        <f>'A2 - Gestion Parcelle'!$J$14*D57</f>
        <v>0</v>
      </c>
      <c r="F57" s="16" t="str">
        <f>'A2 - Gestion Parcelle'!$J$31</f>
        <v/>
      </c>
      <c r="G57" s="16" t="e">
        <f t="shared" si="1"/>
        <v>#VALUE!</v>
      </c>
      <c r="I57" s="13">
        <v>540</v>
      </c>
      <c r="J57" s="17">
        <v>72.599999999999994</v>
      </c>
      <c r="K57" s="14">
        <f t="shared" si="2"/>
        <v>2.2407407407407402E-3</v>
      </c>
      <c r="L57" s="15">
        <f>'A2 - Gestion Parcelle'!$J$53*K57</f>
        <v>0</v>
      </c>
      <c r="M57" s="16" t="str">
        <f>'A2 - Gestion Parcelle'!$J$70</f>
        <v/>
      </c>
      <c r="N57" s="16" t="e">
        <f t="shared" si="3"/>
        <v>#VALUE!</v>
      </c>
      <c r="P57" s="13">
        <v>540</v>
      </c>
      <c r="Q57" s="17">
        <v>72.599999999999994</v>
      </c>
      <c r="R57" s="14">
        <f t="shared" si="4"/>
        <v>2.2407407407407402E-3</v>
      </c>
      <c r="S57" s="15">
        <f>'A2 - Gestion Parcelle'!$J$92*R57</f>
        <v>0</v>
      </c>
      <c r="T57" s="16" t="str">
        <f>'A2 - Gestion Parcelle'!$J$109</f>
        <v/>
      </c>
      <c r="U57" s="16" t="e">
        <f t="shared" si="5"/>
        <v>#VALUE!</v>
      </c>
      <c r="W57" s="13">
        <v>540</v>
      </c>
      <c r="X57" s="17">
        <v>72.599999999999994</v>
      </c>
      <c r="Y57" s="14">
        <f t="shared" si="6"/>
        <v>2.2407407407407402E-3</v>
      </c>
      <c r="Z57" s="15">
        <f>'A2 - Gestion Parcelle'!$J$131*Y57</f>
        <v>0</v>
      </c>
      <c r="AA57" s="16" t="str">
        <f>'A2 - Gestion Parcelle'!$J$148</f>
        <v/>
      </c>
      <c r="AB57" s="16" t="e">
        <f t="shared" si="7"/>
        <v>#VALUE!</v>
      </c>
      <c r="AD57" s="13">
        <v>540</v>
      </c>
      <c r="AE57" s="17">
        <v>72.599999999999994</v>
      </c>
      <c r="AF57" s="14">
        <f t="shared" si="8"/>
        <v>2.2407407407407402E-3</v>
      </c>
      <c r="AG57" s="15">
        <f>'A2 - Gestion Parcelle'!$J$170*AF57</f>
        <v>0</v>
      </c>
      <c r="AH57" s="16" t="str">
        <f>'A2 - Gestion Parcelle'!$J$187</f>
        <v/>
      </c>
      <c r="AI57" s="16" t="e">
        <f t="shared" si="9"/>
        <v>#VALUE!</v>
      </c>
      <c r="AK57" s="13">
        <v>540</v>
      </c>
      <c r="AL57" s="17">
        <v>72.599999999999994</v>
      </c>
      <c r="AM57" s="14">
        <f t="shared" si="10"/>
        <v>2.2407407407407402E-3</v>
      </c>
      <c r="AN57" s="15">
        <f>'A2 - Gestion Parcelle'!$J$209*AM57</f>
        <v>0</v>
      </c>
      <c r="AO57" s="16" t="str">
        <f>'A2 - Gestion Parcelle'!$J$226</f>
        <v/>
      </c>
      <c r="AP57" s="16" t="e">
        <f t="shared" si="11"/>
        <v>#VALUE!</v>
      </c>
      <c r="AR57" s="13">
        <v>540</v>
      </c>
      <c r="AS57" s="17">
        <v>72.599999999999994</v>
      </c>
      <c r="AT57" s="14">
        <f t="shared" si="12"/>
        <v>2.2407407407407402E-3</v>
      </c>
      <c r="AU57" s="15">
        <f>'A2 - Gestion Parcelle'!$J$248*AT57</f>
        <v>0</v>
      </c>
      <c r="AV57" s="16" t="str">
        <f>'A2 - Gestion Parcelle'!$J$265</f>
        <v/>
      </c>
      <c r="AW57" s="16" t="e">
        <f t="shared" si="13"/>
        <v>#VALUE!</v>
      </c>
      <c r="AY57" s="13">
        <v>540</v>
      </c>
      <c r="AZ57" s="17">
        <v>72.599999999999994</v>
      </c>
      <c r="BA57" s="14">
        <f t="shared" si="14"/>
        <v>2.2407407407407402E-3</v>
      </c>
      <c r="BB57" s="15">
        <f>'A2 - Gestion Parcelle'!$J$287*BA57</f>
        <v>0</v>
      </c>
      <c r="BC57" s="16" t="str">
        <f>'A2 - Gestion Parcelle'!$J$304</f>
        <v/>
      </c>
      <c r="BD57" s="16" t="e">
        <f t="shared" si="15"/>
        <v>#VALUE!</v>
      </c>
      <c r="BF57" s="13">
        <v>540</v>
      </c>
      <c r="BG57" s="17">
        <v>72.599999999999994</v>
      </c>
      <c r="BH57" s="14">
        <f t="shared" si="16"/>
        <v>2.2407407407407402E-3</v>
      </c>
      <c r="BI57" s="15">
        <f>'A2 - Gestion Parcelle'!$J$326*BH57</f>
        <v>0</v>
      </c>
      <c r="BJ57" s="16" t="str">
        <f>'A2 - Gestion Parcelle'!$J$343</f>
        <v/>
      </c>
      <c r="BK57" s="16" t="e">
        <f t="shared" si="17"/>
        <v>#VALUE!</v>
      </c>
      <c r="BM57" s="13">
        <v>540</v>
      </c>
      <c r="BN57" s="17">
        <v>72.599999999999994</v>
      </c>
      <c r="BO57" s="14">
        <f t="shared" si="18"/>
        <v>2.2407407407407402E-3</v>
      </c>
      <c r="BP57" s="15">
        <f>'A2 - Gestion Parcelle'!$J$365*BO57</f>
        <v>0</v>
      </c>
      <c r="BQ57" s="16" t="str">
        <f>'A2 - Gestion Parcelle'!$J$382</f>
        <v/>
      </c>
      <c r="BR57" s="16" t="e">
        <f t="shared" si="19"/>
        <v>#VALUE!</v>
      </c>
    </row>
    <row r="58" spans="2:70" x14ac:dyDescent="0.3">
      <c r="B58" s="13">
        <v>550</v>
      </c>
      <c r="C58" s="17">
        <v>72.933333333333323</v>
      </c>
      <c r="D58" s="14">
        <f t="shared" si="0"/>
        <v>2.2101010101010098E-3</v>
      </c>
      <c r="E58" s="15">
        <f>'A2 - Gestion Parcelle'!$J$14*D58</f>
        <v>0</v>
      </c>
      <c r="F58" s="16" t="str">
        <f>'A2 - Gestion Parcelle'!$J$31</f>
        <v/>
      </c>
      <c r="G58" s="16" t="e">
        <f t="shared" si="1"/>
        <v>#VALUE!</v>
      </c>
      <c r="I58" s="13">
        <v>550</v>
      </c>
      <c r="J58" s="17">
        <v>72.933333333333323</v>
      </c>
      <c r="K58" s="14">
        <f t="shared" si="2"/>
        <v>2.2101010101010098E-3</v>
      </c>
      <c r="L58" s="15">
        <f>'A2 - Gestion Parcelle'!$J$53*K58</f>
        <v>0</v>
      </c>
      <c r="M58" s="16" t="str">
        <f>'A2 - Gestion Parcelle'!$J$70</f>
        <v/>
      </c>
      <c r="N58" s="16" t="e">
        <f t="shared" si="3"/>
        <v>#VALUE!</v>
      </c>
      <c r="P58" s="13">
        <v>550</v>
      </c>
      <c r="Q58" s="17">
        <v>72.933333333333323</v>
      </c>
      <c r="R58" s="14">
        <f t="shared" si="4"/>
        <v>2.2101010101010098E-3</v>
      </c>
      <c r="S58" s="15">
        <f>'A2 - Gestion Parcelle'!$J$92*R58</f>
        <v>0</v>
      </c>
      <c r="T58" s="16" t="str">
        <f>'A2 - Gestion Parcelle'!$J$109</f>
        <v/>
      </c>
      <c r="U58" s="16" t="e">
        <f t="shared" si="5"/>
        <v>#VALUE!</v>
      </c>
      <c r="W58" s="13">
        <v>550</v>
      </c>
      <c r="X58" s="17">
        <v>72.933333333333323</v>
      </c>
      <c r="Y58" s="14">
        <f t="shared" si="6"/>
        <v>2.2101010101010098E-3</v>
      </c>
      <c r="Z58" s="15">
        <f>'A2 - Gestion Parcelle'!$J$131*Y58</f>
        <v>0</v>
      </c>
      <c r="AA58" s="16" t="str">
        <f>'A2 - Gestion Parcelle'!$J$148</f>
        <v/>
      </c>
      <c r="AB58" s="16" t="e">
        <f t="shared" si="7"/>
        <v>#VALUE!</v>
      </c>
      <c r="AD58" s="13">
        <v>550</v>
      </c>
      <c r="AE58" s="17">
        <v>72.933333333333323</v>
      </c>
      <c r="AF58" s="14">
        <f t="shared" si="8"/>
        <v>2.2101010101010098E-3</v>
      </c>
      <c r="AG58" s="15">
        <f>'A2 - Gestion Parcelle'!$J$170*AF58</f>
        <v>0</v>
      </c>
      <c r="AH58" s="16" t="str">
        <f>'A2 - Gestion Parcelle'!$J$187</f>
        <v/>
      </c>
      <c r="AI58" s="16" t="e">
        <f t="shared" si="9"/>
        <v>#VALUE!</v>
      </c>
      <c r="AK58" s="13">
        <v>550</v>
      </c>
      <c r="AL58" s="17">
        <v>72.933333333333323</v>
      </c>
      <c r="AM58" s="14">
        <f t="shared" si="10"/>
        <v>2.2101010101010098E-3</v>
      </c>
      <c r="AN58" s="15">
        <f>'A2 - Gestion Parcelle'!$J$209*AM58</f>
        <v>0</v>
      </c>
      <c r="AO58" s="16" t="str">
        <f>'A2 - Gestion Parcelle'!$J$226</f>
        <v/>
      </c>
      <c r="AP58" s="16" t="e">
        <f t="shared" si="11"/>
        <v>#VALUE!</v>
      </c>
      <c r="AR58" s="13">
        <v>550</v>
      </c>
      <c r="AS58" s="17">
        <v>72.933333333333323</v>
      </c>
      <c r="AT58" s="14">
        <f t="shared" si="12"/>
        <v>2.2101010101010098E-3</v>
      </c>
      <c r="AU58" s="15">
        <f>'A2 - Gestion Parcelle'!$J$248*AT58</f>
        <v>0</v>
      </c>
      <c r="AV58" s="16" t="str">
        <f>'A2 - Gestion Parcelle'!$J$265</f>
        <v/>
      </c>
      <c r="AW58" s="16" t="e">
        <f t="shared" si="13"/>
        <v>#VALUE!</v>
      </c>
      <c r="AY58" s="13">
        <v>550</v>
      </c>
      <c r="AZ58" s="17">
        <v>72.933333333333323</v>
      </c>
      <c r="BA58" s="14">
        <f t="shared" si="14"/>
        <v>2.2101010101010098E-3</v>
      </c>
      <c r="BB58" s="15">
        <f>'A2 - Gestion Parcelle'!$J$287*BA58</f>
        <v>0</v>
      </c>
      <c r="BC58" s="16" t="str">
        <f>'A2 - Gestion Parcelle'!$J$304</f>
        <v/>
      </c>
      <c r="BD58" s="16" t="e">
        <f t="shared" si="15"/>
        <v>#VALUE!</v>
      </c>
      <c r="BF58" s="13">
        <v>550</v>
      </c>
      <c r="BG58" s="17">
        <v>72.933333333333323</v>
      </c>
      <c r="BH58" s="14">
        <f t="shared" si="16"/>
        <v>2.2101010101010098E-3</v>
      </c>
      <c r="BI58" s="15">
        <f>'A2 - Gestion Parcelle'!$J$326*BH58</f>
        <v>0</v>
      </c>
      <c r="BJ58" s="16" t="str">
        <f>'A2 - Gestion Parcelle'!$J$343</f>
        <v/>
      </c>
      <c r="BK58" s="16" t="e">
        <f t="shared" si="17"/>
        <v>#VALUE!</v>
      </c>
      <c r="BM58" s="13">
        <v>550</v>
      </c>
      <c r="BN58" s="17">
        <v>72.933333333333323</v>
      </c>
      <c r="BO58" s="14">
        <f t="shared" si="18"/>
        <v>2.2101010101010098E-3</v>
      </c>
      <c r="BP58" s="15">
        <f>'A2 - Gestion Parcelle'!$J$365*BO58</f>
        <v>0</v>
      </c>
      <c r="BQ58" s="16" t="str">
        <f>'A2 - Gestion Parcelle'!$J$382</f>
        <v/>
      </c>
      <c r="BR58" s="16" t="e">
        <f t="shared" si="19"/>
        <v>#VALUE!</v>
      </c>
    </row>
    <row r="59" spans="2:70" x14ac:dyDescent="0.3">
      <c r="B59" s="13">
        <v>560</v>
      </c>
      <c r="C59" s="17">
        <v>73.266666666666652</v>
      </c>
      <c r="D59" s="14">
        <f t="shared" si="0"/>
        <v>2.1805555555555549E-3</v>
      </c>
      <c r="E59" s="15">
        <f>'A2 - Gestion Parcelle'!$J$14*D59</f>
        <v>0</v>
      </c>
      <c r="F59" s="16" t="str">
        <f>'A2 - Gestion Parcelle'!$J$31</f>
        <v/>
      </c>
      <c r="G59" s="16" t="e">
        <f t="shared" si="1"/>
        <v>#VALUE!</v>
      </c>
      <c r="I59" s="13">
        <v>560</v>
      </c>
      <c r="J59" s="17">
        <v>73.266666666666652</v>
      </c>
      <c r="K59" s="14">
        <f t="shared" si="2"/>
        <v>2.1805555555555549E-3</v>
      </c>
      <c r="L59" s="15">
        <f>'A2 - Gestion Parcelle'!$J$53*K59</f>
        <v>0</v>
      </c>
      <c r="M59" s="16" t="str">
        <f>'A2 - Gestion Parcelle'!$J$70</f>
        <v/>
      </c>
      <c r="N59" s="16" t="e">
        <f t="shared" si="3"/>
        <v>#VALUE!</v>
      </c>
      <c r="P59" s="13">
        <v>560</v>
      </c>
      <c r="Q59" s="17">
        <v>73.266666666666652</v>
      </c>
      <c r="R59" s="14">
        <f t="shared" si="4"/>
        <v>2.1805555555555549E-3</v>
      </c>
      <c r="S59" s="15">
        <f>'A2 - Gestion Parcelle'!$J$92*R59</f>
        <v>0</v>
      </c>
      <c r="T59" s="16" t="str">
        <f>'A2 - Gestion Parcelle'!$J$109</f>
        <v/>
      </c>
      <c r="U59" s="16" t="e">
        <f t="shared" si="5"/>
        <v>#VALUE!</v>
      </c>
      <c r="W59" s="13">
        <v>560</v>
      </c>
      <c r="X59" s="17">
        <v>73.266666666666652</v>
      </c>
      <c r="Y59" s="14">
        <f t="shared" si="6"/>
        <v>2.1805555555555549E-3</v>
      </c>
      <c r="Z59" s="15">
        <f>'A2 - Gestion Parcelle'!$J$131*Y59</f>
        <v>0</v>
      </c>
      <c r="AA59" s="16" t="str">
        <f>'A2 - Gestion Parcelle'!$J$148</f>
        <v/>
      </c>
      <c r="AB59" s="16" t="e">
        <f t="shared" si="7"/>
        <v>#VALUE!</v>
      </c>
      <c r="AD59" s="13">
        <v>560</v>
      </c>
      <c r="AE59" s="17">
        <v>73.266666666666652</v>
      </c>
      <c r="AF59" s="14">
        <f t="shared" si="8"/>
        <v>2.1805555555555549E-3</v>
      </c>
      <c r="AG59" s="15">
        <f>'A2 - Gestion Parcelle'!$J$170*AF59</f>
        <v>0</v>
      </c>
      <c r="AH59" s="16" t="str">
        <f>'A2 - Gestion Parcelle'!$J$187</f>
        <v/>
      </c>
      <c r="AI59" s="16" t="e">
        <f t="shared" si="9"/>
        <v>#VALUE!</v>
      </c>
      <c r="AK59" s="13">
        <v>560</v>
      </c>
      <c r="AL59" s="17">
        <v>73.266666666666652</v>
      </c>
      <c r="AM59" s="14">
        <f t="shared" si="10"/>
        <v>2.1805555555555549E-3</v>
      </c>
      <c r="AN59" s="15">
        <f>'A2 - Gestion Parcelle'!$J$209*AM59</f>
        <v>0</v>
      </c>
      <c r="AO59" s="16" t="str">
        <f>'A2 - Gestion Parcelle'!$J$226</f>
        <v/>
      </c>
      <c r="AP59" s="16" t="e">
        <f t="shared" si="11"/>
        <v>#VALUE!</v>
      </c>
      <c r="AR59" s="13">
        <v>560</v>
      </c>
      <c r="AS59" s="17">
        <v>73.266666666666652</v>
      </c>
      <c r="AT59" s="14">
        <f t="shared" si="12"/>
        <v>2.1805555555555549E-3</v>
      </c>
      <c r="AU59" s="15">
        <f>'A2 - Gestion Parcelle'!$J$248*AT59</f>
        <v>0</v>
      </c>
      <c r="AV59" s="16" t="str">
        <f>'A2 - Gestion Parcelle'!$J$265</f>
        <v/>
      </c>
      <c r="AW59" s="16" t="e">
        <f t="shared" si="13"/>
        <v>#VALUE!</v>
      </c>
      <c r="AY59" s="13">
        <v>560</v>
      </c>
      <c r="AZ59" s="17">
        <v>73.266666666666652</v>
      </c>
      <c r="BA59" s="14">
        <f t="shared" si="14"/>
        <v>2.1805555555555549E-3</v>
      </c>
      <c r="BB59" s="15">
        <f>'A2 - Gestion Parcelle'!$J$287*BA59</f>
        <v>0</v>
      </c>
      <c r="BC59" s="16" t="str">
        <f>'A2 - Gestion Parcelle'!$J$304</f>
        <v/>
      </c>
      <c r="BD59" s="16" t="e">
        <f t="shared" si="15"/>
        <v>#VALUE!</v>
      </c>
      <c r="BF59" s="13">
        <v>560</v>
      </c>
      <c r="BG59" s="17">
        <v>73.266666666666652</v>
      </c>
      <c r="BH59" s="14">
        <f t="shared" si="16"/>
        <v>2.1805555555555549E-3</v>
      </c>
      <c r="BI59" s="15">
        <f>'A2 - Gestion Parcelle'!$J$326*BH59</f>
        <v>0</v>
      </c>
      <c r="BJ59" s="16" t="str">
        <f>'A2 - Gestion Parcelle'!$J$343</f>
        <v/>
      </c>
      <c r="BK59" s="16" t="e">
        <f t="shared" si="17"/>
        <v>#VALUE!</v>
      </c>
      <c r="BM59" s="13">
        <v>560</v>
      </c>
      <c r="BN59" s="17">
        <v>73.266666666666652</v>
      </c>
      <c r="BO59" s="14">
        <f t="shared" si="18"/>
        <v>2.1805555555555549E-3</v>
      </c>
      <c r="BP59" s="15">
        <f>'A2 - Gestion Parcelle'!$J$365*BO59</f>
        <v>0</v>
      </c>
      <c r="BQ59" s="16" t="str">
        <f>'A2 - Gestion Parcelle'!$J$382</f>
        <v/>
      </c>
      <c r="BR59" s="16" t="e">
        <f t="shared" si="19"/>
        <v>#VALUE!</v>
      </c>
    </row>
    <row r="60" spans="2:70" x14ac:dyDescent="0.3">
      <c r="B60" s="13">
        <v>570</v>
      </c>
      <c r="C60" s="17">
        <v>73.599999999999994</v>
      </c>
      <c r="D60" s="14">
        <f t="shared" si="0"/>
        <v>2.1520467836257311E-3</v>
      </c>
      <c r="E60" s="15">
        <f>'A2 - Gestion Parcelle'!$J$14*D60</f>
        <v>0</v>
      </c>
      <c r="F60" s="16" t="str">
        <f>'A2 - Gestion Parcelle'!$J$31</f>
        <v/>
      </c>
      <c r="G60" s="16" t="e">
        <f t="shared" si="1"/>
        <v>#VALUE!</v>
      </c>
      <c r="I60" s="13">
        <v>570</v>
      </c>
      <c r="J60" s="17">
        <v>73.599999999999994</v>
      </c>
      <c r="K60" s="14">
        <f t="shared" si="2"/>
        <v>2.1520467836257311E-3</v>
      </c>
      <c r="L60" s="15">
        <f>'A2 - Gestion Parcelle'!$J$53*K60</f>
        <v>0</v>
      </c>
      <c r="M60" s="16" t="str">
        <f>'A2 - Gestion Parcelle'!$J$70</f>
        <v/>
      </c>
      <c r="N60" s="16" t="e">
        <f t="shared" si="3"/>
        <v>#VALUE!</v>
      </c>
      <c r="P60" s="13">
        <v>570</v>
      </c>
      <c r="Q60" s="17">
        <v>73.599999999999994</v>
      </c>
      <c r="R60" s="14">
        <f t="shared" si="4"/>
        <v>2.1520467836257311E-3</v>
      </c>
      <c r="S60" s="15">
        <f>'A2 - Gestion Parcelle'!$J$92*R60</f>
        <v>0</v>
      </c>
      <c r="T60" s="16" t="str">
        <f>'A2 - Gestion Parcelle'!$J$109</f>
        <v/>
      </c>
      <c r="U60" s="16" t="e">
        <f t="shared" si="5"/>
        <v>#VALUE!</v>
      </c>
      <c r="W60" s="13">
        <v>570</v>
      </c>
      <c r="X60" s="17">
        <v>73.599999999999994</v>
      </c>
      <c r="Y60" s="14">
        <f t="shared" si="6"/>
        <v>2.1520467836257311E-3</v>
      </c>
      <c r="Z60" s="15">
        <f>'A2 - Gestion Parcelle'!$J$131*Y60</f>
        <v>0</v>
      </c>
      <c r="AA60" s="16" t="str">
        <f>'A2 - Gestion Parcelle'!$J$148</f>
        <v/>
      </c>
      <c r="AB60" s="16" t="e">
        <f t="shared" si="7"/>
        <v>#VALUE!</v>
      </c>
      <c r="AD60" s="13">
        <v>570</v>
      </c>
      <c r="AE60" s="17">
        <v>73.599999999999994</v>
      </c>
      <c r="AF60" s="14">
        <f t="shared" si="8"/>
        <v>2.1520467836257311E-3</v>
      </c>
      <c r="AG60" s="15">
        <f>'A2 - Gestion Parcelle'!$J$170*AF60</f>
        <v>0</v>
      </c>
      <c r="AH60" s="16" t="str">
        <f>'A2 - Gestion Parcelle'!$J$187</f>
        <v/>
      </c>
      <c r="AI60" s="16" t="e">
        <f t="shared" si="9"/>
        <v>#VALUE!</v>
      </c>
      <c r="AK60" s="13">
        <v>570</v>
      </c>
      <c r="AL60" s="17">
        <v>73.599999999999994</v>
      </c>
      <c r="AM60" s="14">
        <f t="shared" si="10"/>
        <v>2.1520467836257311E-3</v>
      </c>
      <c r="AN60" s="15">
        <f>'A2 - Gestion Parcelle'!$J$209*AM60</f>
        <v>0</v>
      </c>
      <c r="AO60" s="16" t="str">
        <f>'A2 - Gestion Parcelle'!$J$226</f>
        <v/>
      </c>
      <c r="AP60" s="16" t="e">
        <f t="shared" si="11"/>
        <v>#VALUE!</v>
      </c>
      <c r="AR60" s="13">
        <v>570</v>
      </c>
      <c r="AS60" s="17">
        <v>73.599999999999994</v>
      </c>
      <c r="AT60" s="14">
        <f t="shared" si="12"/>
        <v>2.1520467836257311E-3</v>
      </c>
      <c r="AU60" s="15">
        <f>'A2 - Gestion Parcelle'!$J$248*AT60</f>
        <v>0</v>
      </c>
      <c r="AV60" s="16" t="str">
        <f>'A2 - Gestion Parcelle'!$J$265</f>
        <v/>
      </c>
      <c r="AW60" s="16" t="e">
        <f t="shared" si="13"/>
        <v>#VALUE!</v>
      </c>
      <c r="AY60" s="13">
        <v>570</v>
      </c>
      <c r="AZ60" s="17">
        <v>73.599999999999994</v>
      </c>
      <c r="BA60" s="14">
        <f t="shared" si="14"/>
        <v>2.1520467836257311E-3</v>
      </c>
      <c r="BB60" s="15">
        <f>'A2 - Gestion Parcelle'!$J$287*BA60</f>
        <v>0</v>
      </c>
      <c r="BC60" s="16" t="str">
        <f>'A2 - Gestion Parcelle'!$J$304</f>
        <v/>
      </c>
      <c r="BD60" s="16" t="e">
        <f t="shared" si="15"/>
        <v>#VALUE!</v>
      </c>
      <c r="BF60" s="13">
        <v>570</v>
      </c>
      <c r="BG60" s="17">
        <v>73.599999999999994</v>
      </c>
      <c r="BH60" s="14">
        <f t="shared" si="16"/>
        <v>2.1520467836257311E-3</v>
      </c>
      <c r="BI60" s="15">
        <f>'A2 - Gestion Parcelle'!$J$326*BH60</f>
        <v>0</v>
      </c>
      <c r="BJ60" s="16" t="str">
        <f>'A2 - Gestion Parcelle'!$J$343</f>
        <v/>
      </c>
      <c r="BK60" s="16" t="e">
        <f t="shared" si="17"/>
        <v>#VALUE!</v>
      </c>
      <c r="BM60" s="13">
        <v>570</v>
      </c>
      <c r="BN60" s="17">
        <v>73.599999999999994</v>
      </c>
      <c r="BO60" s="14">
        <f t="shared" si="18"/>
        <v>2.1520467836257311E-3</v>
      </c>
      <c r="BP60" s="15">
        <f>'A2 - Gestion Parcelle'!$J$365*BO60</f>
        <v>0</v>
      </c>
      <c r="BQ60" s="16" t="str">
        <f>'A2 - Gestion Parcelle'!$J$382</f>
        <v/>
      </c>
      <c r="BR60" s="16" t="e">
        <f t="shared" si="19"/>
        <v>#VALUE!</v>
      </c>
    </row>
    <row r="61" spans="2:70" x14ac:dyDescent="0.3">
      <c r="B61" s="13">
        <v>580</v>
      </c>
      <c r="C61" s="17">
        <v>73.966666666666669</v>
      </c>
      <c r="D61" s="14">
        <f t="shared" si="0"/>
        <v>2.1254789272030653E-3</v>
      </c>
      <c r="E61" s="15">
        <f>'A2 - Gestion Parcelle'!$J$14*D61</f>
        <v>0</v>
      </c>
      <c r="F61" s="16" t="str">
        <f>'A2 - Gestion Parcelle'!$J$31</f>
        <v/>
      </c>
      <c r="G61" s="16" t="e">
        <f t="shared" si="1"/>
        <v>#VALUE!</v>
      </c>
      <c r="I61" s="13">
        <v>580</v>
      </c>
      <c r="J61" s="17">
        <v>73.966666666666669</v>
      </c>
      <c r="K61" s="14">
        <f t="shared" si="2"/>
        <v>2.1254789272030653E-3</v>
      </c>
      <c r="L61" s="15">
        <f>'A2 - Gestion Parcelle'!$J$53*K61</f>
        <v>0</v>
      </c>
      <c r="M61" s="16" t="str">
        <f>'A2 - Gestion Parcelle'!$J$70</f>
        <v/>
      </c>
      <c r="N61" s="16" t="e">
        <f t="shared" si="3"/>
        <v>#VALUE!</v>
      </c>
      <c r="P61" s="13">
        <v>580</v>
      </c>
      <c r="Q61" s="17">
        <v>73.966666666666669</v>
      </c>
      <c r="R61" s="14">
        <f t="shared" si="4"/>
        <v>2.1254789272030653E-3</v>
      </c>
      <c r="S61" s="15">
        <f>'A2 - Gestion Parcelle'!$J$92*R61</f>
        <v>0</v>
      </c>
      <c r="T61" s="16" t="str">
        <f>'A2 - Gestion Parcelle'!$J$109</f>
        <v/>
      </c>
      <c r="U61" s="16" t="e">
        <f t="shared" si="5"/>
        <v>#VALUE!</v>
      </c>
      <c r="W61" s="13">
        <v>580</v>
      </c>
      <c r="X61" s="17">
        <v>73.966666666666669</v>
      </c>
      <c r="Y61" s="14">
        <f t="shared" si="6"/>
        <v>2.1254789272030653E-3</v>
      </c>
      <c r="Z61" s="15">
        <f>'A2 - Gestion Parcelle'!$J$131*Y61</f>
        <v>0</v>
      </c>
      <c r="AA61" s="16" t="str">
        <f>'A2 - Gestion Parcelle'!$J$148</f>
        <v/>
      </c>
      <c r="AB61" s="16" t="e">
        <f t="shared" si="7"/>
        <v>#VALUE!</v>
      </c>
      <c r="AD61" s="13">
        <v>580</v>
      </c>
      <c r="AE61" s="17">
        <v>73.966666666666669</v>
      </c>
      <c r="AF61" s="14">
        <f t="shared" si="8"/>
        <v>2.1254789272030653E-3</v>
      </c>
      <c r="AG61" s="15">
        <f>'A2 - Gestion Parcelle'!$J$170*AF61</f>
        <v>0</v>
      </c>
      <c r="AH61" s="16" t="str">
        <f>'A2 - Gestion Parcelle'!$J$187</f>
        <v/>
      </c>
      <c r="AI61" s="16" t="e">
        <f t="shared" si="9"/>
        <v>#VALUE!</v>
      </c>
      <c r="AK61" s="13">
        <v>580</v>
      </c>
      <c r="AL61" s="17">
        <v>73.966666666666669</v>
      </c>
      <c r="AM61" s="14">
        <f t="shared" si="10"/>
        <v>2.1254789272030653E-3</v>
      </c>
      <c r="AN61" s="15">
        <f>'A2 - Gestion Parcelle'!$J$209*AM61</f>
        <v>0</v>
      </c>
      <c r="AO61" s="16" t="str">
        <f>'A2 - Gestion Parcelle'!$J$226</f>
        <v/>
      </c>
      <c r="AP61" s="16" t="e">
        <f t="shared" si="11"/>
        <v>#VALUE!</v>
      </c>
      <c r="AR61" s="13">
        <v>580</v>
      </c>
      <c r="AS61" s="17">
        <v>73.966666666666669</v>
      </c>
      <c r="AT61" s="14">
        <f t="shared" si="12"/>
        <v>2.1254789272030653E-3</v>
      </c>
      <c r="AU61" s="15">
        <f>'A2 - Gestion Parcelle'!$J$248*AT61</f>
        <v>0</v>
      </c>
      <c r="AV61" s="16" t="str">
        <f>'A2 - Gestion Parcelle'!$J$265</f>
        <v/>
      </c>
      <c r="AW61" s="16" t="e">
        <f t="shared" si="13"/>
        <v>#VALUE!</v>
      </c>
      <c r="AY61" s="13">
        <v>580</v>
      </c>
      <c r="AZ61" s="17">
        <v>73.966666666666669</v>
      </c>
      <c r="BA61" s="14">
        <f t="shared" si="14"/>
        <v>2.1254789272030653E-3</v>
      </c>
      <c r="BB61" s="15">
        <f>'A2 - Gestion Parcelle'!$J$287*BA61</f>
        <v>0</v>
      </c>
      <c r="BC61" s="16" t="str">
        <f>'A2 - Gestion Parcelle'!$J$304</f>
        <v/>
      </c>
      <c r="BD61" s="16" t="e">
        <f t="shared" si="15"/>
        <v>#VALUE!</v>
      </c>
      <c r="BF61" s="13">
        <v>580</v>
      </c>
      <c r="BG61" s="17">
        <v>73.966666666666669</v>
      </c>
      <c r="BH61" s="14">
        <f t="shared" si="16"/>
        <v>2.1254789272030653E-3</v>
      </c>
      <c r="BI61" s="15">
        <f>'A2 - Gestion Parcelle'!$J$326*BH61</f>
        <v>0</v>
      </c>
      <c r="BJ61" s="16" t="str">
        <f>'A2 - Gestion Parcelle'!$J$343</f>
        <v/>
      </c>
      <c r="BK61" s="16" t="e">
        <f t="shared" si="17"/>
        <v>#VALUE!</v>
      </c>
      <c r="BM61" s="13">
        <v>580</v>
      </c>
      <c r="BN61" s="17">
        <v>73.966666666666669</v>
      </c>
      <c r="BO61" s="14">
        <f t="shared" si="18"/>
        <v>2.1254789272030653E-3</v>
      </c>
      <c r="BP61" s="15">
        <f>'A2 - Gestion Parcelle'!$J$365*BO61</f>
        <v>0</v>
      </c>
      <c r="BQ61" s="16" t="str">
        <f>'A2 - Gestion Parcelle'!$J$382</f>
        <v/>
      </c>
      <c r="BR61" s="16" t="e">
        <f t="shared" si="19"/>
        <v>#VALUE!</v>
      </c>
    </row>
    <row r="62" spans="2:70" x14ac:dyDescent="0.3">
      <c r="B62" s="13">
        <v>590</v>
      </c>
      <c r="C62" s="17">
        <v>74.333333333333343</v>
      </c>
      <c r="D62" s="14">
        <f t="shared" si="0"/>
        <v>2.0998116760828629E-3</v>
      </c>
      <c r="E62" s="15">
        <f>'A2 - Gestion Parcelle'!$J$14*D62</f>
        <v>0</v>
      </c>
      <c r="F62" s="16" t="str">
        <f>'A2 - Gestion Parcelle'!$J$31</f>
        <v/>
      </c>
      <c r="G62" s="16" t="e">
        <f t="shared" si="1"/>
        <v>#VALUE!</v>
      </c>
      <c r="I62" s="13">
        <v>590</v>
      </c>
      <c r="J62" s="17">
        <v>74.333333333333343</v>
      </c>
      <c r="K62" s="14">
        <f t="shared" si="2"/>
        <v>2.0998116760828629E-3</v>
      </c>
      <c r="L62" s="15">
        <f>'A2 - Gestion Parcelle'!$J$53*K62</f>
        <v>0</v>
      </c>
      <c r="M62" s="16" t="str">
        <f>'A2 - Gestion Parcelle'!$J$70</f>
        <v/>
      </c>
      <c r="N62" s="16" t="e">
        <f t="shared" si="3"/>
        <v>#VALUE!</v>
      </c>
      <c r="P62" s="13">
        <v>590</v>
      </c>
      <c r="Q62" s="17">
        <v>74.333333333333343</v>
      </c>
      <c r="R62" s="14">
        <f t="shared" si="4"/>
        <v>2.0998116760828629E-3</v>
      </c>
      <c r="S62" s="15">
        <f>'A2 - Gestion Parcelle'!$J$92*R62</f>
        <v>0</v>
      </c>
      <c r="T62" s="16" t="str">
        <f>'A2 - Gestion Parcelle'!$J$109</f>
        <v/>
      </c>
      <c r="U62" s="16" t="e">
        <f t="shared" si="5"/>
        <v>#VALUE!</v>
      </c>
      <c r="W62" s="13">
        <v>590</v>
      </c>
      <c r="X62" s="17">
        <v>74.333333333333343</v>
      </c>
      <c r="Y62" s="14">
        <f t="shared" si="6"/>
        <v>2.0998116760828629E-3</v>
      </c>
      <c r="Z62" s="15">
        <f>'A2 - Gestion Parcelle'!$J$131*Y62</f>
        <v>0</v>
      </c>
      <c r="AA62" s="16" t="str">
        <f>'A2 - Gestion Parcelle'!$J$148</f>
        <v/>
      </c>
      <c r="AB62" s="16" t="e">
        <f t="shared" si="7"/>
        <v>#VALUE!</v>
      </c>
      <c r="AD62" s="13">
        <v>590</v>
      </c>
      <c r="AE62" s="17">
        <v>74.333333333333343</v>
      </c>
      <c r="AF62" s="14">
        <f t="shared" si="8"/>
        <v>2.0998116760828629E-3</v>
      </c>
      <c r="AG62" s="15">
        <f>'A2 - Gestion Parcelle'!$J$170*AF62</f>
        <v>0</v>
      </c>
      <c r="AH62" s="16" t="str">
        <f>'A2 - Gestion Parcelle'!$J$187</f>
        <v/>
      </c>
      <c r="AI62" s="16" t="e">
        <f t="shared" si="9"/>
        <v>#VALUE!</v>
      </c>
      <c r="AK62" s="13">
        <v>590</v>
      </c>
      <c r="AL62" s="17">
        <v>74.333333333333343</v>
      </c>
      <c r="AM62" s="14">
        <f t="shared" si="10"/>
        <v>2.0998116760828629E-3</v>
      </c>
      <c r="AN62" s="15">
        <f>'A2 - Gestion Parcelle'!$J$209*AM62</f>
        <v>0</v>
      </c>
      <c r="AO62" s="16" t="str">
        <f>'A2 - Gestion Parcelle'!$J$226</f>
        <v/>
      </c>
      <c r="AP62" s="16" t="e">
        <f t="shared" si="11"/>
        <v>#VALUE!</v>
      </c>
      <c r="AR62" s="13">
        <v>590</v>
      </c>
      <c r="AS62" s="17">
        <v>74.333333333333343</v>
      </c>
      <c r="AT62" s="14">
        <f t="shared" si="12"/>
        <v>2.0998116760828629E-3</v>
      </c>
      <c r="AU62" s="15">
        <f>'A2 - Gestion Parcelle'!$J$248*AT62</f>
        <v>0</v>
      </c>
      <c r="AV62" s="16" t="str">
        <f>'A2 - Gestion Parcelle'!$J$265</f>
        <v/>
      </c>
      <c r="AW62" s="16" t="e">
        <f t="shared" si="13"/>
        <v>#VALUE!</v>
      </c>
      <c r="AY62" s="13">
        <v>590</v>
      </c>
      <c r="AZ62" s="17">
        <v>74.333333333333343</v>
      </c>
      <c r="BA62" s="14">
        <f t="shared" si="14"/>
        <v>2.0998116760828629E-3</v>
      </c>
      <c r="BB62" s="15">
        <f>'A2 - Gestion Parcelle'!$J$287*BA62</f>
        <v>0</v>
      </c>
      <c r="BC62" s="16" t="str">
        <f>'A2 - Gestion Parcelle'!$J$304</f>
        <v/>
      </c>
      <c r="BD62" s="16" t="e">
        <f t="shared" si="15"/>
        <v>#VALUE!</v>
      </c>
      <c r="BF62" s="13">
        <v>590</v>
      </c>
      <c r="BG62" s="17">
        <v>74.333333333333343</v>
      </c>
      <c r="BH62" s="14">
        <f t="shared" si="16"/>
        <v>2.0998116760828629E-3</v>
      </c>
      <c r="BI62" s="15">
        <f>'A2 - Gestion Parcelle'!$J$326*BH62</f>
        <v>0</v>
      </c>
      <c r="BJ62" s="16" t="str">
        <f>'A2 - Gestion Parcelle'!$J$343</f>
        <v/>
      </c>
      <c r="BK62" s="16" t="e">
        <f t="shared" si="17"/>
        <v>#VALUE!</v>
      </c>
      <c r="BM62" s="13">
        <v>590</v>
      </c>
      <c r="BN62" s="17">
        <v>74.333333333333343</v>
      </c>
      <c r="BO62" s="14">
        <f t="shared" si="18"/>
        <v>2.0998116760828629E-3</v>
      </c>
      <c r="BP62" s="15">
        <f>'A2 - Gestion Parcelle'!$J$365*BO62</f>
        <v>0</v>
      </c>
      <c r="BQ62" s="16" t="str">
        <f>'A2 - Gestion Parcelle'!$J$382</f>
        <v/>
      </c>
      <c r="BR62" s="16" t="e">
        <f t="shared" si="19"/>
        <v>#VALUE!</v>
      </c>
    </row>
    <row r="63" spans="2:70" x14ac:dyDescent="0.3">
      <c r="B63" s="13">
        <v>600</v>
      </c>
      <c r="C63" s="17">
        <v>74.7</v>
      </c>
      <c r="D63" s="14">
        <f t="shared" si="0"/>
        <v>2.075E-3</v>
      </c>
      <c r="E63" s="15">
        <f>'A2 - Gestion Parcelle'!$J$14*D63</f>
        <v>0</v>
      </c>
      <c r="F63" s="16" t="str">
        <f>'A2 - Gestion Parcelle'!$J$31</f>
        <v/>
      </c>
      <c r="G63" s="16" t="e">
        <f t="shared" si="1"/>
        <v>#VALUE!</v>
      </c>
      <c r="I63" s="13">
        <v>600</v>
      </c>
      <c r="J63" s="17">
        <v>74.7</v>
      </c>
      <c r="K63" s="14">
        <f t="shared" si="2"/>
        <v>2.075E-3</v>
      </c>
      <c r="L63" s="15">
        <f>'A2 - Gestion Parcelle'!$J$53*K63</f>
        <v>0</v>
      </c>
      <c r="M63" s="16" t="str">
        <f>'A2 - Gestion Parcelle'!$J$70</f>
        <v/>
      </c>
      <c r="N63" s="16" t="e">
        <f t="shared" si="3"/>
        <v>#VALUE!</v>
      </c>
      <c r="P63" s="13">
        <v>600</v>
      </c>
      <c r="Q63" s="17">
        <v>74.7</v>
      </c>
      <c r="R63" s="14">
        <f t="shared" si="4"/>
        <v>2.075E-3</v>
      </c>
      <c r="S63" s="15">
        <f>'A2 - Gestion Parcelle'!$J$92*R63</f>
        <v>0</v>
      </c>
      <c r="T63" s="16" t="str">
        <f>'A2 - Gestion Parcelle'!$J$109</f>
        <v/>
      </c>
      <c r="U63" s="16" t="e">
        <f t="shared" si="5"/>
        <v>#VALUE!</v>
      </c>
      <c r="W63" s="13">
        <v>600</v>
      </c>
      <c r="X63" s="17">
        <v>74.7</v>
      </c>
      <c r="Y63" s="14">
        <f t="shared" si="6"/>
        <v>2.075E-3</v>
      </c>
      <c r="Z63" s="15">
        <f>'A2 - Gestion Parcelle'!$J$131*Y63</f>
        <v>0</v>
      </c>
      <c r="AA63" s="16" t="str">
        <f>'A2 - Gestion Parcelle'!$J$148</f>
        <v/>
      </c>
      <c r="AB63" s="16" t="e">
        <f t="shared" si="7"/>
        <v>#VALUE!</v>
      </c>
      <c r="AD63" s="13">
        <v>600</v>
      </c>
      <c r="AE63" s="17">
        <v>74.7</v>
      </c>
      <c r="AF63" s="14">
        <f t="shared" si="8"/>
        <v>2.075E-3</v>
      </c>
      <c r="AG63" s="15">
        <f>'A2 - Gestion Parcelle'!$J$170*AF63</f>
        <v>0</v>
      </c>
      <c r="AH63" s="16" t="str">
        <f>'A2 - Gestion Parcelle'!$J$187</f>
        <v/>
      </c>
      <c r="AI63" s="16" t="e">
        <f t="shared" si="9"/>
        <v>#VALUE!</v>
      </c>
      <c r="AK63" s="13">
        <v>600</v>
      </c>
      <c r="AL63" s="17">
        <v>74.7</v>
      </c>
      <c r="AM63" s="14">
        <f t="shared" si="10"/>
        <v>2.075E-3</v>
      </c>
      <c r="AN63" s="15">
        <f>'A2 - Gestion Parcelle'!$J$209*AM63</f>
        <v>0</v>
      </c>
      <c r="AO63" s="16" t="str">
        <f>'A2 - Gestion Parcelle'!$J$226</f>
        <v/>
      </c>
      <c r="AP63" s="16" t="e">
        <f t="shared" si="11"/>
        <v>#VALUE!</v>
      </c>
      <c r="AR63" s="13">
        <v>600</v>
      </c>
      <c r="AS63" s="17">
        <v>74.7</v>
      </c>
      <c r="AT63" s="14">
        <f t="shared" si="12"/>
        <v>2.075E-3</v>
      </c>
      <c r="AU63" s="15">
        <f>'A2 - Gestion Parcelle'!$J$248*AT63</f>
        <v>0</v>
      </c>
      <c r="AV63" s="16" t="str">
        <f>'A2 - Gestion Parcelle'!$J$265</f>
        <v/>
      </c>
      <c r="AW63" s="16" t="e">
        <f t="shared" si="13"/>
        <v>#VALUE!</v>
      </c>
      <c r="AY63" s="13">
        <v>600</v>
      </c>
      <c r="AZ63" s="17">
        <v>74.7</v>
      </c>
      <c r="BA63" s="14">
        <f t="shared" si="14"/>
        <v>2.075E-3</v>
      </c>
      <c r="BB63" s="15">
        <f>'A2 - Gestion Parcelle'!$J$287*BA63</f>
        <v>0</v>
      </c>
      <c r="BC63" s="16" t="str">
        <f>'A2 - Gestion Parcelle'!$J$304</f>
        <v/>
      </c>
      <c r="BD63" s="16" t="e">
        <f t="shared" si="15"/>
        <v>#VALUE!</v>
      </c>
      <c r="BF63" s="13">
        <v>600</v>
      </c>
      <c r="BG63" s="17">
        <v>74.7</v>
      </c>
      <c r="BH63" s="14">
        <f t="shared" si="16"/>
        <v>2.075E-3</v>
      </c>
      <c r="BI63" s="15">
        <f>'A2 - Gestion Parcelle'!$J$326*BH63</f>
        <v>0</v>
      </c>
      <c r="BJ63" s="16" t="str">
        <f>'A2 - Gestion Parcelle'!$J$343</f>
        <v/>
      </c>
      <c r="BK63" s="16" t="e">
        <f t="shared" si="17"/>
        <v>#VALUE!</v>
      </c>
      <c r="BM63" s="13">
        <v>600</v>
      </c>
      <c r="BN63" s="17">
        <v>74.7</v>
      </c>
      <c r="BO63" s="14">
        <f t="shared" si="18"/>
        <v>2.075E-3</v>
      </c>
      <c r="BP63" s="15">
        <f>'A2 - Gestion Parcelle'!$J$365*BO63</f>
        <v>0</v>
      </c>
      <c r="BQ63" s="16" t="str">
        <f>'A2 - Gestion Parcelle'!$J$382</f>
        <v/>
      </c>
      <c r="BR63" s="16" t="e">
        <f t="shared" si="19"/>
        <v>#VALUE!</v>
      </c>
    </row>
  </sheetData>
  <mergeCells count="11">
    <mergeCell ref="BM2:BR2"/>
    <mergeCell ref="P2:U2"/>
    <mergeCell ref="W2:AB2"/>
    <mergeCell ref="AD2:AI2"/>
    <mergeCell ref="AK2:AP2"/>
    <mergeCell ref="AR2:AW2"/>
    <mergeCell ref="B2:G2"/>
    <mergeCell ref="I2:N2"/>
    <mergeCell ref="B1:N1"/>
    <mergeCell ref="AY2:BD2"/>
    <mergeCell ref="BF2:BK2"/>
  </mergeCells>
  <pageMargins left="0.7" right="0.7" top="0.75" bottom="0.75" header="0.3" footer="0.3"/>
  <pageSetup paperSize="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Données</vt:lpstr>
      <vt:lpstr>A2 - Gestion Parcelle</vt:lpstr>
      <vt:lpstr>A2 - Calc</vt:lpstr>
      <vt:lpstr>'A2 - Gestion Parcelle'!Zone_d_impression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Gestion à  la parcelle des eaux pluviales</dc:title>
  <dc:creator/>
  <cp:keywords>Eaux pluviales; parcelle</cp:keywords>
  <cp:lastModifiedBy/>
  <dcterms:created xsi:type="dcterms:W3CDTF">2015-06-05T18:19:34Z</dcterms:created>
  <dcterms:modified xsi:type="dcterms:W3CDTF">2022-11-25T12:26:47Z</dcterms:modified>
</cp:coreProperties>
</file>