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9.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ml.chartshap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1.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belb.sharepoint.com/teams/msteams_a047c3/Shared Documents/EnDetailVolVersie_2026_Workspace/Air/02 Emis_general/"/>
    </mc:Choice>
  </mc:AlternateContent>
  <xr:revisionPtr revIDLastSave="141" documentId="13_ncr:1_{DF1F9DCD-3EBC-4D5D-8E41-78A58015DDCA}" xr6:coauthVersionLast="47" xr6:coauthVersionMax="47" xr10:uidLastSave="{5DFBAE3F-3EC4-48A8-983A-0A0E9ECC470D}"/>
  <bookViews>
    <workbookView xWindow="-108" yWindow="-108" windowWidth="23256" windowHeight="13896" xr2:uid="{D0DD5795-25EE-4DA4-A2F9-BAAB876B9207}"/>
  </bookViews>
  <sheets>
    <sheet name="part 2024" sheetId="1" r:id="rId1"/>
    <sheet name="evolution 1990=100" sheetId="2" r:id="rId2"/>
    <sheet name="Fig_Emiss_Sources_2005-2023" sheetId="5" r:id="rId3"/>
    <sheet name="Tab_normes UE"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2" i="5" l="1"/>
  <c r="AM43" i="5"/>
  <c r="AG47" i="5"/>
  <c r="AG45" i="5"/>
  <c r="AG44" i="5"/>
  <c r="AG43" i="5"/>
  <c r="AG42" i="5"/>
  <c r="AF47" i="5"/>
  <c r="AF45" i="5"/>
  <c r="AF44" i="5"/>
  <c r="AF43" i="5"/>
  <c r="AF42" i="5"/>
  <c r="AG17" i="5"/>
  <c r="AG16" i="5"/>
  <c r="AG15" i="5"/>
  <c r="AG14" i="5"/>
  <c r="AF17" i="5"/>
  <c r="AF16" i="5"/>
  <c r="AF15" i="5"/>
  <c r="AF14" i="5"/>
  <c r="I39" i="5"/>
  <c r="AD33" i="5" s="1"/>
  <c r="I40" i="5"/>
  <c r="AD35" i="5" s="1"/>
  <c r="I41" i="5"/>
  <c r="I42" i="5"/>
  <c r="AD38" i="5" s="1"/>
  <c r="I43" i="5"/>
  <c r="AD39" i="5" s="1"/>
  <c r="I44" i="5"/>
  <c r="I45" i="5"/>
  <c r="AD37" i="5" s="1"/>
  <c r="I46" i="5"/>
  <c r="AD34" i="5" s="1"/>
  <c r="I47" i="5"/>
  <c r="I38" i="5"/>
  <c r="G39" i="5"/>
  <c r="G40" i="5"/>
  <c r="AC35" i="5" s="1"/>
  <c r="G41" i="5"/>
  <c r="AC36" i="5" s="1"/>
  <c r="G42" i="5"/>
  <c r="AC38" i="5" s="1"/>
  <c r="G43" i="5"/>
  <c r="AC39" i="5" s="1"/>
  <c r="G44" i="5"/>
  <c r="G45" i="5"/>
  <c r="G46" i="5"/>
  <c r="AC34" i="5" s="1"/>
  <c r="G47" i="5"/>
  <c r="G38" i="5"/>
  <c r="D29" i="5"/>
  <c r="AL43" i="5" s="1"/>
  <c r="D30" i="5"/>
  <c r="AL44" i="5" s="1"/>
  <c r="D31" i="5"/>
  <c r="AL45" i="5" s="1"/>
  <c r="D32" i="5"/>
  <c r="AL47" i="5" s="1"/>
  <c r="D28" i="5"/>
  <c r="F29" i="5"/>
  <c r="F30" i="5"/>
  <c r="AM44" i="5" s="1"/>
  <c r="F31" i="5"/>
  <c r="AM45" i="5" s="1"/>
  <c r="F32" i="5"/>
  <c r="AM47" i="5" s="1"/>
  <c r="F28" i="5"/>
  <c r="AM42" i="5" s="1"/>
  <c r="I15" i="5"/>
  <c r="I16" i="5"/>
  <c r="I17" i="5"/>
  <c r="AD8" i="5" s="1"/>
  <c r="I18" i="5"/>
  <c r="AD10" i="5" s="1"/>
  <c r="I19" i="5"/>
  <c r="AD11" i="5" s="1"/>
  <c r="I20" i="5"/>
  <c r="AD13" i="5" s="1"/>
  <c r="I21" i="5"/>
  <c r="I22" i="5"/>
  <c r="AD6" i="5" s="1"/>
  <c r="I23" i="5"/>
  <c r="I14" i="5"/>
  <c r="AD12" i="5" s="1"/>
  <c r="G15" i="5"/>
  <c r="AC5" i="5" s="1"/>
  <c r="G16" i="5"/>
  <c r="G17" i="5"/>
  <c r="AC8" i="5" s="1"/>
  <c r="G18" i="5"/>
  <c r="AC10" i="5" s="1"/>
  <c r="G19" i="5"/>
  <c r="AC11" i="5" s="1"/>
  <c r="G20" i="5"/>
  <c r="G21" i="5"/>
  <c r="AC9" i="5" s="1"/>
  <c r="G22" i="5"/>
  <c r="G23" i="5"/>
  <c r="G14" i="5"/>
  <c r="AC12" i="5" s="1"/>
  <c r="D6" i="5"/>
  <c r="AL15" i="5" s="1"/>
  <c r="D7" i="5"/>
  <c r="AL16" i="5" s="1"/>
  <c r="D8" i="5"/>
  <c r="AL17" i="5" s="1"/>
  <c r="D5" i="5"/>
  <c r="AL14" i="5" s="1"/>
  <c r="F6" i="5"/>
  <c r="AM15" i="5" s="1"/>
  <c r="F7" i="5"/>
  <c r="AM16" i="5" s="1"/>
  <c r="F8" i="5"/>
  <c r="AM17" i="5" s="1"/>
  <c r="F5" i="5"/>
  <c r="AM14" i="5" s="1"/>
  <c r="Q41" i="2"/>
  <c r="R41" i="2"/>
  <c r="S41" i="2"/>
  <c r="T41" i="2"/>
  <c r="P41" i="2"/>
  <c r="P38" i="2"/>
  <c r="Q38" i="2"/>
  <c r="R38" i="2"/>
  <c r="S38" i="2"/>
  <c r="T38" i="2"/>
  <c r="J40" i="2"/>
  <c r="K40" i="2"/>
  <c r="L40" i="2"/>
  <c r="M40" i="2"/>
  <c r="I40" i="2"/>
  <c r="C40" i="2"/>
  <c r="D40" i="2"/>
  <c r="E40" i="2"/>
  <c r="F40" i="2"/>
  <c r="B40" i="2"/>
  <c r="J38" i="2"/>
  <c r="K38" i="2"/>
  <c r="L38" i="2"/>
  <c r="M38" i="2"/>
  <c r="I38" i="2"/>
  <c r="B17" i="1"/>
  <c r="P37" i="2"/>
  <c r="Q37" i="2"/>
  <c r="R37" i="2"/>
  <c r="S37" i="2"/>
  <c r="T37" i="2"/>
  <c r="J37" i="2"/>
  <c r="K37" i="2"/>
  <c r="L37" i="2"/>
  <c r="M37" i="2"/>
  <c r="I37" i="2"/>
  <c r="AM18" i="5" l="1"/>
  <c r="H38" i="5"/>
  <c r="AI40" i="5" s="1"/>
  <c r="AL48" i="5"/>
  <c r="AM48" i="5"/>
  <c r="AL18" i="5"/>
  <c r="AG48" i="5"/>
  <c r="J17" i="5"/>
  <c r="AJ8" i="5" s="1"/>
  <c r="AF48" i="5"/>
  <c r="J38" i="5"/>
  <c r="AJ40" i="5" s="1"/>
  <c r="F33" i="5"/>
  <c r="H14" i="5"/>
  <c r="AI12" i="5" s="1"/>
  <c r="AF18" i="5"/>
  <c r="F9" i="5"/>
  <c r="H39" i="5"/>
  <c r="AI33" i="5" s="1"/>
  <c r="H43" i="5"/>
  <c r="AI39" i="5" s="1"/>
  <c r="AG18" i="5"/>
  <c r="J16" i="5"/>
  <c r="AJ7" i="5" s="1"/>
  <c r="J40" i="5"/>
  <c r="AJ35" i="5" s="1"/>
  <c r="J15" i="5"/>
  <c r="AJ5" i="5" s="1"/>
  <c r="J39" i="5"/>
  <c r="AJ33" i="5" s="1"/>
  <c r="H19" i="5"/>
  <c r="AI11" i="5" s="1"/>
  <c r="J14" i="5"/>
  <c r="AJ12" i="5" s="1"/>
  <c r="H18" i="5"/>
  <c r="AI10" i="5" s="1"/>
  <c r="J19" i="5"/>
  <c r="AJ11" i="5" s="1"/>
  <c r="H17" i="5"/>
  <c r="AI8" i="5" s="1"/>
  <c r="J18" i="5"/>
  <c r="AJ10" i="5" s="1"/>
  <c r="J44" i="5"/>
  <c r="AJ41" i="5" s="1"/>
  <c r="AC33" i="5"/>
  <c r="H45" i="5"/>
  <c r="AC37" i="5"/>
  <c r="J20" i="5"/>
  <c r="AJ13" i="5" s="1"/>
  <c r="H44" i="5"/>
  <c r="J41" i="5"/>
  <c r="AJ36" i="5" s="1"/>
  <c r="AD36" i="5"/>
  <c r="H22" i="5"/>
  <c r="AI6" i="5" s="1"/>
  <c r="H20" i="5"/>
  <c r="AI13" i="5" s="1"/>
  <c r="H16" i="5"/>
  <c r="AD40" i="5"/>
  <c r="D33" i="5"/>
  <c r="AD41" i="5"/>
  <c r="H42" i="5"/>
  <c r="AI38" i="5" s="1"/>
  <c r="AD9" i="5"/>
  <c r="H15" i="5"/>
  <c r="AI5" i="5" s="1"/>
  <c r="J22" i="5"/>
  <c r="AJ6" i="5" s="1"/>
  <c r="H40" i="5"/>
  <c r="AI35" i="5" s="1"/>
  <c r="AD5" i="5"/>
  <c r="AC40" i="5"/>
  <c r="J21" i="5"/>
  <c r="AJ9" i="5" s="1"/>
  <c r="AC6" i="5"/>
  <c r="AC41" i="5"/>
  <c r="AD7" i="5"/>
  <c r="H41" i="5"/>
  <c r="AI36" i="5" s="1"/>
  <c r="AC7" i="5"/>
  <c r="J46" i="5"/>
  <c r="AJ34" i="5" s="1"/>
  <c r="J45" i="5"/>
  <c r="AJ37" i="5" s="1"/>
  <c r="H46" i="5"/>
  <c r="AI34" i="5" s="1"/>
  <c r="J43" i="5"/>
  <c r="AJ39" i="5" s="1"/>
  <c r="H21" i="5"/>
  <c r="AI9" i="5" s="1"/>
  <c r="J42" i="5"/>
  <c r="AJ38" i="5" s="1"/>
  <c r="AC13" i="5"/>
  <c r="D9" i="5"/>
  <c r="Q20" i="2"/>
  <c r="R20" i="2"/>
  <c r="S20" i="2"/>
  <c r="T20" i="2"/>
  <c r="Q21" i="2"/>
  <c r="R21" i="2"/>
  <c r="S21" i="2"/>
  <c r="T21" i="2"/>
  <c r="Q22" i="2"/>
  <c r="R22" i="2"/>
  <c r="S22" i="2"/>
  <c r="T22" i="2"/>
  <c r="Q23" i="2"/>
  <c r="R23" i="2"/>
  <c r="S23" i="2"/>
  <c r="T23" i="2"/>
  <c r="Q24" i="2"/>
  <c r="R24" i="2"/>
  <c r="S24" i="2"/>
  <c r="T24" i="2"/>
  <c r="Q25" i="2"/>
  <c r="R25" i="2"/>
  <c r="S25" i="2"/>
  <c r="T25" i="2"/>
  <c r="Q26" i="2"/>
  <c r="R26" i="2"/>
  <c r="S26" i="2"/>
  <c r="T26" i="2"/>
  <c r="Q27" i="2"/>
  <c r="R27" i="2"/>
  <c r="S27" i="2"/>
  <c r="T27" i="2"/>
  <c r="Q28" i="2"/>
  <c r="R28" i="2"/>
  <c r="S28" i="2"/>
  <c r="T28" i="2"/>
  <c r="Q29" i="2"/>
  <c r="R29" i="2"/>
  <c r="S29" i="2"/>
  <c r="T29" i="2"/>
  <c r="Q30" i="2"/>
  <c r="R30" i="2"/>
  <c r="S30" i="2"/>
  <c r="T30" i="2"/>
  <c r="Q31" i="2"/>
  <c r="R31" i="2"/>
  <c r="S31" i="2"/>
  <c r="T31" i="2"/>
  <c r="Q32" i="2"/>
  <c r="R32" i="2"/>
  <c r="S32" i="2"/>
  <c r="T32" i="2"/>
  <c r="Q33" i="2"/>
  <c r="R33" i="2"/>
  <c r="S33" i="2"/>
  <c r="T33" i="2"/>
  <c r="Q34" i="2"/>
  <c r="R34" i="2"/>
  <c r="R40" i="2" s="1"/>
  <c r="S34" i="2"/>
  <c r="T34" i="2"/>
  <c r="Q35" i="2"/>
  <c r="R35" i="2"/>
  <c r="S35" i="2"/>
  <c r="T35" i="2"/>
  <c r="Q36" i="2"/>
  <c r="R36" i="2"/>
  <c r="S36" i="2"/>
  <c r="T36" i="2"/>
  <c r="Q19" i="2"/>
  <c r="R19" i="2"/>
  <c r="S19" i="2"/>
  <c r="T19" i="2"/>
  <c r="P20" i="2"/>
  <c r="P21" i="2"/>
  <c r="P22" i="2"/>
  <c r="P23" i="2"/>
  <c r="P24" i="2"/>
  <c r="P25" i="2"/>
  <c r="P26" i="2"/>
  <c r="P27" i="2"/>
  <c r="P28" i="2"/>
  <c r="P29" i="2"/>
  <c r="P30" i="2"/>
  <c r="P31" i="2"/>
  <c r="P32" i="2"/>
  <c r="P33" i="2"/>
  <c r="P34" i="2"/>
  <c r="P35" i="2"/>
  <c r="P36" i="2"/>
  <c r="P19" i="2"/>
  <c r="M4" i="2"/>
  <c r="M5" i="2"/>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H48" i="1"/>
  <c r="F17" i="1"/>
  <c r="F18" i="1"/>
  <c r="F19" i="1"/>
  <c r="F20" i="1"/>
  <c r="F36" i="1" s="1"/>
  <c r="F21" i="1"/>
  <c r="F22" i="1"/>
  <c r="F35" i="1" s="1"/>
  <c r="F23" i="1"/>
  <c r="F24" i="1"/>
  <c r="F34" i="1" s="1"/>
  <c r="F25" i="1"/>
  <c r="F26" i="1"/>
  <c r="F27" i="1"/>
  <c r="F33" i="1" s="1"/>
  <c r="F28" i="1"/>
  <c r="J36" i="2"/>
  <c r="K36" i="2"/>
  <c r="L36" i="2"/>
  <c r="I36" i="2"/>
  <c r="AJ48" i="5" l="1"/>
  <c r="AI37" i="5"/>
  <c r="AI41" i="5"/>
  <c r="AD18" i="5"/>
  <c r="H23" i="5"/>
  <c r="AI7" i="5"/>
  <c r="AI18" i="5" s="1"/>
  <c r="AD48" i="5"/>
  <c r="AJ18" i="5"/>
  <c r="AC18" i="5"/>
  <c r="AC48" i="5"/>
  <c r="H47" i="5"/>
  <c r="J47" i="5"/>
  <c r="J23" i="5"/>
  <c r="T40" i="2"/>
  <c r="S40" i="2"/>
  <c r="Q40" i="2"/>
  <c r="F37" i="1"/>
  <c r="F38" i="1" s="1"/>
  <c r="F32" i="1"/>
  <c r="P40" i="2"/>
  <c r="L35" i="2"/>
  <c r="K35" i="2"/>
  <c r="J35" i="2"/>
  <c r="I35" i="2"/>
  <c r="L34" i="2"/>
  <c r="K34" i="2"/>
  <c r="J34" i="2"/>
  <c r="I34" i="2"/>
  <c r="L33" i="2"/>
  <c r="K33" i="2"/>
  <c r="J33" i="2"/>
  <c r="I33" i="2"/>
  <c r="L32" i="2"/>
  <c r="K32" i="2"/>
  <c r="J32" i="2"/>
  <c r="I32" i="2"/>
  <c r="L31" i="2"/>
  <c r="K31" i="2"/>
  <c r="J31" i="2"/>
  <c r="I31" i="2"/>
  <c r="L30" i="2"/>
  <c r="K30" i="2"/>
  <c r="J30" i="2"/>
  <c r="I30" i="2"/>
  <c r="L29" i="2"/>
  <c r="K29" i="2"/>
  <c r="J29" i="2"/>
  <c r="I29" i="2"/>
  <c r="L28" i="2"/>
  <c r="K28" i="2"/>
  <c r="J28" i="2"/>
  <c r="I28" i="2"/>
  <c r="L27" i="2"/>
  <c r="K27" i="2"/>
  <c r="J27" i="2"/>
  <c r="I27" i="2"/>
  <c r="L26" i="2"/>
  <c r="K26" i="2"/>
  <c r="J26" i="2"/>
  <c r="I26" i="2"/>
  <c r="L25" i="2"/>
  <c r="K25" i="2"/>
  <c r="J25" i="2"/>
  <c r="I25" i="2"/>
  <c r="L24" i="2"/>
  <c r="K24" i="2"/>
  <c r="J24" i="2"/>
  <c r="I24" i="2"/>
  <c r="L23" i="2"/>
  <c r="K23" i="2"/>
  <c r="J23" i="2"/>
  <c r="I23" i="2"/>
  <c r="L22" i="2"/>
  <c r="K22" i="2"/>
  <c r="J22" i="2"/>
  <c r="I22" i="2"/>
  <c r="L21" i="2"/>
  <c r="K21" i="2"/>
  <c r="J21" i="2"/>
  <c r="I21" i="2"/>
  <c r="L20" i="2"/>
  <c r="K20" i="2"/>
  <c r="J20" i="2"/>
  <c r="I20" i="2"/>
  <c r="L19" i="2"/>
  <c r="K19" i="2"/>
  <c r="J19" i="2"/>
  <c r="I19" i="2"/>
  <c r="L18" i="2"/>
  <c r="K18" i="2"/>
  <c r="J18" i="2"/>
  <c r="I18" i="2"/>
  <c r="L17" i="2"/>
  <c r="K17" i="2"/>
  <c r="J17" i="2"/>
  <c r="I17" i="2"/>
  <c r="L16" i="2"/>
  <c r="K16" i="2"/>
  <c r="J16" i="2"/>
  <c r="I16" i="2"/>
  <c r="L15" i="2"/>
  <c r="K15" i="2"/>
  <c r="J15" i="2"/>
  <c r="I15" i="2"/>
  <c r="L14" i="2"/>
  <c r="K14" i="2"/>
  <c r="J14" i="2"/>
  <c r="I14" i="2"/>
  <c r="L13" i="2"/>
  <c r="K13" i="2"/>
  <c r="J13" i="2"/>
  <c r="I13" i="2"/>
  <c r="L12" i="2"/>
  <c r="K12" i="2"/>
  <c r="J12" i="2"/>
  <c r="I12" i="2"/>
  <c r="L11" i="2"/>
  <c r="K11" i="2"/>
  <c r="J11" i="2"/>
  <c r="I11" i="2"/>
  <c r="L10" i="2"/>
  <c r="K10" i="2"/>
  <c r="J10" i="2"/>
  <c r="I10" i="2"/>
  <c r="L9" i="2"/>
  <c r="K9" i="2"/>
  <c r="J9" i="2"/>
  <c r="I9" i="2"/>
  <c r="L8" i="2"/>
  <c r="K8" i="2"/>
  <c r="J8" i="2"/>
  <c r="I8" i="2"/>
  <c r="L7" i="2"/>
  <c r="K7" i="2"/>
  <c r="J7" i="2"/>
  <c r="I7" i="2"/>
  <c r="L6" i="2"/>
  <c r="K6" i="2"/>
  <c r="J6" i="2"/>
  <c r="I6" i="2"/>
  <c r="L5" i="2"/>
  <c r="K5" i="2"/>
  <c r="J5" i="2"/>
  <c r="I5" i="2"/>
  <c r="L4" i="2"/>
  <c r="K4" i="2"/>
  <c r="J4" i="2"/>
  <c r="I4" i="2"/>
  <c r="H47" i="1"/>
  <c r="H46" i="1"/>
  <c r="H45" i="1"/>
  <c r="H44" i="1"/>
  <c r="E28" i="1"/>
  <c r="D28" i="1"/>
  <c r="C28" i="1"/>
  <c r="B28" i="1"/>
  <c r="E27" i="1"/>
  <c r="E33" i="1" s="1"/>
  <c r="D27" i="1"/>
  <c r="D33" i="1" s="1"/>
  <c r="C27" i="1"/>
  <c r="C33" i="1" s="1"/>
  <c r="B27" i="1"/>
  <c r="B33" i="1" s="1"/>
  <c r="E26" i="1"/>
  <c r="D26" i="1"/>
  <c r="C26" i="1"/>
  <c r="B26" i="1"/>
  <c r="E25" i="1"/>
  <c r="D25" i="1"/>
  <c r="C25" i="1"/>
  <c r="B25" i="1"/>
  <c r="E24" i="1"/>
  <c r="E34" i="1" s="1"/>
  <c r="D24" i="1"/>
  <c r="D34" i="1" s="1"/>
  <c r="C24" i="1"/>
  <c r="C34" i="1" s="1"/>
  <c r="B24" i="1"/>
  <c r="B34" i="1" s="1"/>
  <c r="E23" i="1"/>
  <c r="D23" i="1"/>
  <c r="C23" i="1"/>
  <c r="B23" i="1"/>
  <c r="E22" i="1"/>
  <c r="E35" i="1" s="1"/>
  <c r="D22" i="1"/>
  <c r="D35" i="1" s="1"/>
  <c r="C22" i="1"/>
  <c r="C35" i="1" s="1"/>
  <c r="B22" i="1"/>
  <c r="B35" i="1" s="1"/>
  <c r="E21" i="1"/>
  <c r="D21" i="1"/>
  <c r="C21" i="1"/>
  <c r="B21" i="1"/>
  <c r="E20" i="1"/>
  <c r="E36" i="1" s="1"/>
  <c r="D20" i="1"/>
  <c r="D36" i="1" s="1"/>
  <c r="C20" i="1"/>
  <c r="C36" i="1" s="1"/>
  <c r="B20" i="1"/>
  <c r="B36" i="1" s="1"/>
  <c r="E19" i="1"/>
  <c r="D19" i="1"/>
  <c r="C19" i="1"/>
  <c r="B19" i="1"/>
  <c r="E18" i="1"/>
  <c r="D18" i="1"/>
  <c r="C18" i="1"/>
  <c r="B18" i="1"/>
  <c r="E17" i="1"/>
  <c r="D17" i="1"/>
  <c r="C17" i="1"/>
  <c r="AI48" i="5" l="1"/>
  <c r="D37" i="1"/>
  <c r="B32" i="1"/>
  <c r="C32" i="1"/>
  <c r="D32" i="1"/>
  <c r="E32" i="1"/>
  <c r="B37" i="1"/>
  <c r="B38" i="1" s="1"/>
  <c r="C37" i="1"/>
  <c r="E37" i="1"/>
  <c r="E38" i="1" l="1"/>
  <c r="D38" i="1"/>
  <c r="C38" i="1"/>
</calcChain>
</file>

<file path=xl/sharedStrings.xml><?xml version="1.0" encoding="utf-8"?>
<sst xmlns="http://schemas.openxmlformats.org/spreadsheetml/2006/main" count="296" uniqueCount="123">
  <si>
    <t>Transport routier</t>
  </si>
  <si>
    <t>Résidentiel (combustion)</t>
  </si>
  <si>
    <t>Tertiaire (combustion)</t>
  </si>
  <si>
    <t>Production d’énergie (électricité, cogénération, cokerie)</t>
  </si>
  <si>
    <t>Industrie (combustion)</t>
  </si>
  <si>
    <t>Autres modes de transport  (ferroviaire, fluvial, transport par pipeline)</t>
  </si>
  <si>
    <t>Off road</t>
  </si>
  <si>
    <t>Gestion des déchets (hors valorisation énergétique)</t>
  </si>
  <si>
    <t>Industrie (process) et utilisations de produits (hors Gaz-F)</t>
  </si>
  <si>
    <t xml:space="preserve">Agriculture, gestion forrestière et autres utilisations des sols </t>
  </si>
  <si>
    <t>Emissions fugitives</t>
  </si>
  <si>
    <t>Grand Total</t>
  </si>
  <si>
    <t>NOx %</t>
  </si>
  <si>
    <t>NOx kt</t>
  </si>
  <si>
    <t>SOx %</t>
  </si>
  <si>
    <t>SOx kt</t>
  </si>
  <si>
    <t>NMVOC %</t>
  </si>
  <si>
    <t>NMVOC kt</t>
  </si>
  <si>
    <t>PM25 %</t>
  </si>
  <si>
    <t>PM25 kt</t>
  </si>
  <si>
    <t>NOx</t>
  </si>
  <si>
    <t>COVNM</t>
  </si>
  <si>
    <t>PM2.5</t>
  </si>
  <si>
    <t>SOx</t>
  </si>
  <si>
    <t>Combustion dans les bâtiments résidentiels et tertiaires</t>
  </si>
  <si>
    <t>Production d'énergie (électrictié, cogénération)</t>
  </si>
  <si>
    <t>Industrie (process) et utilisations de produits</t>
  </si>
  <si>
    <t>Autres</t>
  </si>
  <si>
    <t>check total</t>
  </si>
  <si>
    <t>check</t>
  </si>
  <si>
    <t>Production d'énergie (électricité, cogénération)</t>
  </si>
  <si>
    <t>ktonnes</t>
  </si>
  <si>
    <t>calcul - 1990 = 100</t>
  </si>
  <si>
    <t>CNG</t>
  </si>
  <si>
    <t>kt</t>
  </si>
  <si>
    <t>Dieseloil</t>
  </si>
  <si>
    <t>Gasoline</t>
  </si>
  <si>
    <t>LPG</t>
  </si>
  <si>
    <t>Coal</t>
  </si>
  <si>
    <t>Wood</t>
  </si>
  <si>
    <t>Gas oil</t>
  </si>
  <si>
    <t>Heavy fuel</t>
  </si>
  <si>
    <t>Natural gas</t>
  </si>
  <si>
    <t>Other fossil fuels (butane, propane)</t>
  </si>
  <si>
    <t>Charcoal</t>
  </si>
  <si>
    <t>Transport</t>
  </si>
  <si>
    <t>Otheractivity : Abrasion des routes &amp; Usure des pneus et des freins d'automobile</t>
  </si>
  <si>
    <t>-</t>
  </si>
  <si>
    <t>%</t>
  </si>
  <si>
    <t>Polluant</t>
  </si>
  <si>
    <r>
      <t>SO</t>
    </r>
    <r>
      <rPr>
        <vertAlign val="subscript"/>
        <sz val="10"/>
        <color theme="1"/>
        <rFont val="Arial"/>
        <family val="2"/>
      </rPr>
      <t>2</t>
    </r>
  </si>
  <si>
    <r>
      <t>NO</t>
    </r>
    <r>
      <rPr>
        <vertAlign val="subscript"/>
        <sz val="10"/>
        <color theme="1"/>
        <rFont val="Arial"/>
        <family val="2"/>
      </rPr>
      <t>X</t>
    </r>
  </si>
  <si>
    <t>2,0 kt</t>
  </si>
  <si>
    <t>4,4 kt</t>
  </si>
  <si>
    <t>0,3 kt</t>
  </si>
  <si>
    <t>4,6 kt</t>
  </si>
  <si>
    <t>0,4 kt</t>
  </si>
  <si>
    <t>3,4 kt</t>
  </si>
  <si>
    <t>0,5 kt</t>
  </si>
  <si>
    <t>Verbranding in residentiële en tertiaire gebouwen</t>
  </si>
  <si>
    <t>Wegtransport</t>
  </si>
  <si>
    <t>Energieproductie (elektriciteit, warmtekrachtkoppeling)</t>
  </si>
  <si>
    <t>Industriële processen en productgebruik</t>
  </si>
  <si>
    <t>Afvalbeheer (met uitzondering van energieterugwinning)</t>
  </si>
  <si>
    <t>Andere</t>
  </si>
  <si>
    <t>Verontreinigende stof</t>
  </si>
  <si>
    <t>NMVOS</t>
  </si>
  <si>
    <t>NH3 kt</t>
  </si>
  <si>
    <t>NH3 %</t>
  </si>
  <si>
    <t>NH3</t>
  </si>
  <si>
    <t>NH3%</t>
  </si>
  <si>
    <t>Rapeseed oil</t>
  </si>
  <si>
    <t>Rapeseed Oil</t>
  </si>
  <si>
    <t>0,1 kt</t>
  </si>
  <si>
    <t>0,06 kt</t>
  </si>
  <si>
    <r>
      <t>NO</t>
    </r>
    <r>
      <rPr>
        <vertAlign val="subscript"/>
        <sz val="11"/>
        <color theme="1"/>
        <rFont val="Calibri"/>
        <family val="2"/>
        <scheme val="minor"/>
      </rPr>
      <t>X</t>
    </r>
  </si>
  <si>
    <r>
      <t>SO</t>
    </r>
    <r>
      <rPr>
        <vertAlign val="subscript"/>
        <sz val="11"/>
        <color theme="1"/>
        <rFont val="Calibri"/>
        <family val="2"/>
        <scheme val="minor"/>
      </rPr>
      <t>X</t>
    </r>
  </si>
  <si>
    <r>
      <t>PM</t>
    </r>
    <r>
      <rPr>
        <vertAlign val="subscript"/>
        <sz val="11"/>
        <color theme="1"/>
        <rFont val="Calibri"/>
        <family val="2"/>
        <scheme val="minor"/>
      </rPr>
      <t>2.5</t>
    </r>
  </si>
  <si>
    <r>
      <t>NH</t>
    </r>
    <r>
      <rPr>
        <vertAlign val="subscript"/>
        <sz val="11"/>
        <color theme="1"/>
        <rFont val="Calibri"/>
        <family val="2"/>
        <scheme val="minor"/>
      </rPr>
      <t>3</t>
    </r>
  </si>
  <si>
    <r>
      <t>NH</t>
    </r>
    <r>
      <rPr>
        <b/>
        <vertAlign val="subscript"/>
        <sz val="11"/>
        <color theme="1"/>
        <rFont val="Calibri"/>
        <family val="2"/>
        <scheme val="minor"/>
      </rPr>
      <t>3</t>
    </r>
  </si>
  <si>
    <t xml:space="preserve">SOx </t>
  </si>
  <si>
    <t>Calcul - 2005 = 100</t>
  </si>
  <si>
    <t>2020 vs 2005</t>
  </si>
  <si>
    <t>2020-2029</t>
  </si>
  <si>
    <t>LNG</t>
  </si>
  <si>
    <t>Sludge gas</t>
  </si>
  <si>
    <t>bat 2005</t>
  </si>
  <si>
    <t>transp 2005</t>
  </si>
  <si>
    <t>Nox</t>
  </si>
  <si>
    <t>PM2,5</t>
  </si>
  <si>
    <t>source : inventaire émissions LRTAP : LRTAP-synthesis_Sub2026.xls</t>
  </si>
  <si>
    <t>own calculation % - 2024</t>
  </si>
  <si>
    <t>2024 - % - calcul rassemblement sources</t>
  </si>
  <si>
    <t>2024 vs 1990</t>
  </si>
  <si>
    <t>2024 vs 2005</t>
  </si>
  <si>
    <t>2024 - % - copier coller des valeurs &amp; transposé pour graphe</t>
  </si>
  <si>
    <t>total</t>
  </si>
  <si>
    <t>LRTAP-synthesis_Sub2026 : feuille "Pie per year", double clic surle tableau dynamique puis afficher "Vector detail"</t>
  </si>
  <si>
    <t>Batiments</t>
  </si>
  <si>
    <t>Residentiel</t>
  </si>
  <si>
    <t>Other fossil fuel (butane, propane)</t>
  </si>
  <si>
    <t>Tertiaire</t>
  </si>
  <si>
    <t>Total bâtiments</t>
  </si>
  <si>
    <t>Otheractivity (Automobile road abrasion ; Automobile tyre and brake wear)</t>
  </si>
  <si>
    <t>bat 2024</t>
  </si>
  <si>
    <t>transp 2024</t>
  </si>
  <si>
    <t>COPIE DONNEES POUR GRAPHES</t>
  </si>
  <si>
    <t>2,8 kt</t>
  </si>
  <si>
    <t>4,2 kt</t>
  </si>
  <si>
    <t>Emissions globales (sources fixes et mobiles) en RBC en 2024</t>
  </si>
  <si>
    <t>Source : Bruxelles Environnement, Département Evaluation Air, Climat Energie (inventaires soumis en 2026)</t>
  </si>
  <si>
    <t>Objectifs d’émissions globales (sources fixes et mobiles) à ne pas dépasser en 2024 et 2030 pour la RBC, en application des accords entre entités belges en application de la directive NEC 2016/2284</t>
  </si>
  <si>
    <t>Globale emissiedoelstellingen (vaste en mobiele bronnen) die niet mogen worden overschreden in 2024 en 2030 voor het BHG, in toepassing van de akkoorden tussen de Belgische entiteiten in toepassing van de NEC-richtlijn 2016/2284</t>
  </si>
  <si>
    <t>Globale emissies (vaste en mobiele bronnen) in het BHG in 2024</t>
  </si>
  <si>
    <t>Bron: Departement Evaluatie, Lucht, Energie en Klimaat (in 2026 ingediende inventaris)</t>
  </si>
  <si>
    <r>
      <t>SO</t>
    </r>
    <r>
      <rPr>
        <vertAlign val="subscript"/>
        <sz val="10"/>
        <rFont val="Arial"/>
        <family val="2"/>
      </rPr>
      <t>2</t>
    </r>
  </si>
  <si>
    <r>
      <t>NO</t>
    </r>
    <r>
      <rPr>
        <vertAlign val="subscript"/>
        <sz val="10"/>
        <rFont val="Arial"/>
        <family val="2"/>
      </rPr>
      <t>X</t>
    </r>
  </si>
  <si>
    <r>
      <t>NH</t>
    </r>
    <r>
      <rPr>
        <vertAlign val="subscript"/>
        <sz val="10"/>
        <rFont val="Arial"/>
        <family val="2"/>
      </rPr>
      <t>3</t>
    </r>
  </si>
  <si>
    <r>
      <t xml:space="preserve"> 35%</t>
    </r>
    <r>
      <rPr>
        <sz val="10"/>
        <color theme="1"/>
        <rFont val="Calibri"/>
        <family val="2"/>
        <scheme val="minor"/>
      </rPr>
      <t>  </t>
    </r>
  </si>
  <si>
    <r>
      <t>NH</t>
    </r>
    <r>
      <rPr>
        <b/>
        <vertAlign val="subscript"/>
        <sz val="10"/>
        <rFont val="Arial"/>
        <family val="2"/>
      </rPr>
      <t>3</t>
    </r>
  </si>
  <si>
    <r>
      <t>4,0 kt</t>
    </r>
    <r>
      <rPr>
        <sz val="10"/>
        <color theme="1"/>
        <rFont val="Calibri"/>
        <family val="2"/>
        <scheme val="minor"/>
      </rPr>
      <t> </t>
    </r>
  </si>
  <si>
    <t>Engagement de réduction des émissions par rapport à 2005 dans le cadre de la directive 
NEC 2016/2284, pour la Belgique</t>
  </si>
  <si>
    <t>Verbintenis tot emissievermindering ten opzichte van 2005 in het kader van de 
NEC-richtlijn 2016/2284, voor België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</si>
</sst>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64" formatCode="_-* #,##0.00\ &quot;€&quot;_-;\-* #,##0.00\ &quot;€&quot;_-;_-* &quot;-&quot;??\ &quot;€&quot;_-;_-@_-"/>
    <numFmt numFmtId="165" formatCode="0.0%"/>
    <numFmt numFmtId="166" formatCode="0.0"/>
    <numFmt numFmtId="167" formatCode="_-* #,##0.00\ _€_-;\-* #,##0.00\ _€_-;_-* &quot;-&quot;??\ _€_-;_-@_-"/>
    <numFmt numFmtId="168" formatCode="_ * #,##0.00_ ;_ * \-#,##0.00_ ;_ * &quot;-&quot;??_ ;_ @_ "/>
    <numFmt numFmtId="169" formatCode="_-* #,##0.00\ [$_]_-;\-* #,##0.00\ [$_]_-;_-* &quot;-&quot;??\ [$_]_-;_-@_-"/>
    <numFmt numFmtId="170" formatCode="_-* #,##0.00\ &quot;BF&quot;_-;\-* #,##0.00\ &quot;BF&quot;_-;_-* &quot;-&quot;??\ &quot;BF&quot;_-;_-@_-"/>
    <numFmt numFmtId="171" formatCode="0.0;;"/>
    <numFmt numFmtId="172" formatCode="##\ ##"/>
    <numFmt numFmtId="173" formatCode="##\ ##\ #"/>
    <numFmt numFmtId="174" formatCode="##\ ##\ ##"/>
    <numFmt numFmtId="175" formatCode="##\ ##\ ##\ ###"/>
    <numFmt numFmtId="176" formatCode="#,##0&quot; FB&quot;_);[Red]\(#,##0&quot; FB&quot;\)"/>
    <numFmt numFmtId="177" formatCode="_-* #,##0\ _F_B_-;\-* #,##0\ _F_B_-;_-* &quot;-&quot;\ _F_B_-;_-@_-"/>
    <numFmt numFmtId="178" formatCode="m/d/yy\ h:mm"/>
    <numFmt numFmtId="179" formatCode="mmm\ dd\,\ yyyy"/>
    <numFmt numFmtId="180" formatCode="_-* #,##0.00\ _F_B_-;\-* #,##0.00\ _F_B_-;_-* &quot;-&quot;??\ _F_B_-;_-@_-"/>
    <numFmt numFmtId="181" formatCode="_-* #,##0.00\ [$€]_-;\-* #,##0.00\ [$€]_-;_-* &quot;-&quot;??\ [$€]_-;_-@_-"/>
    <numFmt numFmtId="182" formatCode="_-* #,##0_р_._-;\-* #,##0_р_._-;_-* \-_р_._-;_-@_-"/>
    <numFmt numFmtId="183" formatCode="_-* #,##0.00_р_._-;\-* #,##0.00_р_._-;_-* \-??_р_._-;_-@_-"/>
    <numFmt numFmtId="184" formatCode="#,##0.0000"/>
    <numFmt numFmtId="185" formatCode="mmm\-yyyy"/>
    <numFmt numFmtId="186" formatCode="yyyy"/>
    <numFmt numFmtId="187" formatCode="0.000000%"/>
    <numFmt numFmtId="188" formatCode="&quot;€&quot;\ #,##0.00_);[Red]\(&quot;€&quot;\ #,##0.00\)"/>
    <numFmt numFmtId="189" formatCode="#,###,##0"/>
    <numFmt numFmtId="190" formatCode="_-* #,##0\ &quot;FB&quot;_-;\-* #,##0\ &quot;FB&quot;_-;_-* &quot;-&quot;\ &quot;FB&quot;_-;_-@_-"/>
    <numFmt numFmtId="191" formatCode="_-* #,##0.00\ &quot;FB&quot;_-;\-* #,##0.00\ &quot;FB&quot;_-;_-* &quot;-&quot;??\ &quot;FB&quot;_-;_-@_-"/>
    <numFmt numFmtId="192" formatCode="0.000%"/>
    <numFmt numFmtId="193" formatCode="0.0000%"/>
    <numFmt numFmtId="194" formatCode="0.0000"/>
    <numFmt numFmtId="195" formatCode="0.00000"/>
  </numFmts>
  <fonts count="89" x14ac:knownFonts="1">
    <font>
      <sz val="11"/>
      <color theme="1"/>
      <name val="Calibri"/>
      <family val="2"/>
      <scheme val="minor"/>
    </font>
    <font>
      <sz val="11"/>
      <color rgb="FFFF0000"/>
      <name val="Calibri"/>
      <family val="2"/>
      <scheme val="minor"/>
    </font>
    <font>
      <b/>
      <sz val="11"/>
      <color theme="1"/>
      <name val="Calibri"/>
      <family val="2"/>
      <scheme val="minor"/>
    </font>
    <font>
      <sz val="11"/>
      <color theme="0" tint="-0.14999847407452621"/>
      <name val="Calibri"/>
      <family val="2"/>
      <scheme val="minor"/>
    </font>
    <font>
      <b/>
      <sz val="11"/>
      <color theme="0" tint="-0.14999847407452621"/>
      <name val="Calibri"/>
      <family val="2"/>
      <scheme val="minor"/>
    </font>
    <font>
      <sz val="11"/>
      <color theme="1"/>
      <name val="Calibri"/>
      <family val="2"/>
      <scheme val="minor"/>
    </font>
    <font>
      <sz val="10"/>
      <color theme="1"/>
      <name val="Arial"/>
      <family val="2"/>
    </font>
    <font>
      <sz val="8"/>
      <color theme="1"/>
      <name val="Calibri"/>
      <family val="2"/>
      <scheme val="minor"/>
    </font>
    <font>
      <sz val="10"/>
      <color theme="1"/>
      <name val="Calibri"/>
      <family val="2"/>
      <scheme val="minor"/>
    </font>
    <font>
      <vertAlign val="subscript"/>
      <sz val="10"/>
      <color theme="1"/>
      <name val="Arial"/>
      <family val="2"/>
    </font>
    <font>
      <sz val="9"/>
      <color theme="1"/>
      <name val="Segoe UI"/>
      <family val="2"/>
    </font>
    <font>
      <vertAlign val="subscript"/>
      <sz val="11"/>
      <color theme="1"/>
      <name val="Calibri"/>
      <family val="2"/>
      <scheme val="minor"/>
    </font>
    <font>
      <b/>
      <vertAlign val="subscript"/>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6.75"/>
      <color indexed="12"/>
      <name val="Tms Rmn"/>
    </font>
    <font>
      <sz val="11"/>
      <color indexed="19"/>
      <name val="Calibri"/>
      <family val="2"/>
    </font>
    <font>
      <b/>
      <sz val="11"/>
      <color indexed="63"/>
      <name val="Calibri"/>
      <family val="2"/>
    </font>
    <font>
      <sz val="10"/>
      <color indexed="8"/>
      <name val="Arial"/>
      <family val="2"/>
    </font>
    <font>
      <b/>
      <sz val="11"/>
      <color indexed="8"/>
      <name val="Calibri"/>
      <family val="2"/>
    </font>
    <font>
      <sz val="11"/>
      <name val="Arial"/>
      <family val="2"/>
    </font>
    <font>
      <b/>
      <sz val="10"/>
      <name val="Arial"/>
      <family val="2"/>
    </font>
    <font>
      <sz val="8"/>
      <name val="Arial"/>
      <family val="2"/>
    </font>
    <font>
      <u/>
      <sz val="10"/>
      <color indexed="12"/>
      <name val="Arial"/>
      <family val="2"/>
    </font>
    <font>
      <sz val="9"/>
      <name val="Times New Roman"/>
      <family val="1"/>
    </font>
    <font>
      <sz val="9"/>
      <name val="Tms Rmn"/>
    </font>
    <font>
      <b/>
      <sz val="18"/>
      <color indexed="62"/>
      <name val="Cambria"/>
      <family val="2"/>
    </font>
    <font>
      <sz val="11"/>
      <color indexed="10"/>
      <name val="Calibri"/>
      <family val="2"/>
    </font>
    <font>
      <sz val="11"/>
      <color indexed="62"/>
      <name val="Calibri"/>
      <family val="2"/>
    </font>
    <font>
      <u/>
      <sz val="10"/>
      <color indexed="12"/>
      <name val="Times New Roman"/>
      <family val="1"/>
    </font>
    <font>
      <b/>
      <sz val="8"/>
      <name val="Arial"/>
      <family val="2"/>
    </font>
    <font>
      <sz val="8"/>
      <color indexed="8"/>
      <name val="Calibri"/>
      <family val="2"/>
    </font>
    <font>
      <sz val="8"/>
      <name val="Times New Roman"/>
      <family val="1"/>
    </font>
    <font>
      <sz val="8"/>
      <color indexed="9"/>
      <name val="Calibri"/>
      <family val="2"/>
    </font>
    <font>
      <b/>
      <sz val="9"/>
      <name val="Times New Roman"/>
      <family val="1"/>
    </font>
    <font>
      <sz val="9"/>
      <color indexed="8"/>
      <name val="Times New Roman"/>
      <family val="1"/>
    </font>
    <font>
      <sz val="12"/>
      <color indexed="8"/>
      <name val="Times New Roman"/>
      <family val="1"/>
    </font>
    <font>
      <sz val="8"/>
      <color indexed="10"/>
      <name val="Calibri"/>
      <family val="2"/>
    </font>
    <font>
      <b/>
      <sz val="11"/>
      <color indexed="52"/>
      <name val="Calibri"/>
      <family val="2"/>
    </font>
    <font>
      <sz val="14"/>
      <color indexed="50"/>
      <name val="Arial"/>
      <family val="2"/>
    </font>
    <font>
      <sz val="6"/>
      <name val="Arial"/>
      <family val="2"/>
    </font>
    <font>
      <b/>
      <sz val="8.5"/>
      <color indexed="50"/>
      <name val="Arial"/>
      <family val="2"/>
    </font>
    <font>
      <sz val="8"/>
      <color indexed="8"/>
      <name val="Arial"/>
      <family val="2"/>
    </font>
    <font>
      <b/>
      <sz val="7"/>
      <color indexed="9"/>
      <name val="Arial"/>
      <family val="2"/>
    </font>
    <font>
      <b/>
      <sz val="7"/>
      <name val="Arial"/>
      <family val="2"/>
    </font>
    <font>
      <sz val="7"/>
      <name val="Arial"/>
      <family val="2"/>
    </font>
    <font>
      <sz val="7"/>
      <color indexed="8"/>
      <name val="Arial"/>
      <family val="2"/>
    </font>
    <font>
      <sz val="6.5"/>
      <name val="Arial"/>
      <family val="2"/>
    </font>
    <font>
      <b/>
      <sz val="8"/>
      <color indexed="52"/>
      <name val="Calibri"/>
      <family val="2"/>
    </font>
    <font>
      <sz val="8"/>
      <color indexed="52"/>
      <name val="Calibri"/>
      <family val="2"/>
    </font>
    <font>
      <sz val="11"/>
      <color indexed="52"/>
      <name val="Calibri"/>
      <family val="2"/>
    </font>
    <font>
      <sz val="10"/>
      <name val="MS Sans Serif"/>
      <family val="2"/>
    </font>
    <font>
      <b/>
      <sz val="14"/>
      <name val="Times New Roman"/>
      <family val="1"/>
    </font>
    <font>
      <sz val="8"/>
      <color indexed="62"/>
      <name val="Calibri"/>
      <family val="2"/>
    </font>
    <font>
      <b/>
      <sz val="15"/>
      <color indexed="56"/>
      <name val="Calibri"/>
      <family val="2"/>
    </font>
    <font>
      <b/>
      <sz val="13"/>
      <color indexed="56"/>
      <name val="Calibri"/>
      <family val="2"/>
    </font>
    <font>
      <b/>
      <sz val="11"/>
      <color indexed="56"/>
      <name val="Calibri"/>
      <family val="2"/>
    </font>
    <font>
      <b/>
      <sz val="12"/>
      <name val="Times New Roman"/>
      <family val="1"/>
    </font>
    <font>
      <sz val="8"/>
      <color indexed="20"/>
      <name val="Calibri"/>
      <family val="2"/>
    </font>
    <font>
      <sz val="11"/>
      <color indexed="60"/>
      <name val="Calibri"/>
      <family val="2"/>
    </font>
    <font>
      <sz val="8"/>
      <color indexed="60"/>
      <name val="Calibri"/>
      <family val="2"/>
    </font>
    <font>
      <b/>
      <sz val="10"/>
      <color indexed="8"/>
      <name val="Arial"/>
      <family val="2"/>
    </font>
    <font>
      <sz val="8"/>
      <color indexed="17"/>
      <name val="Calibri"/>
      <family val="2"/>
    </font>
    <font>
      <b/>
      <sz val="8"/>
      <color indexed="63"/>
      <name val="Calibri"/>
      <family val="2"/>
    </font>
    <font>
      <sz val="10"/>
      <color indexed="8"/>
      <name val="MS Sans Serif"/>
      <family val="2"/>
    </font>
    <font>
      <b/>
      <sz val="12"/>
      <name val="Arial"/>
      <family val="2"/>
    </font>
    <font>
      <i/>
      <sz val="11"/>
      <name val="Arial"/>
      <family val="2"/>
    </font>
    <font>
      <i/>
      <sz val="8"/>
      <color indexed="23"/>
      <name val="Calibri"/>
      <family val="2"/>
    </font>
    <font>
      <b/>
      <sz val="24"/>
      <name val="Arial"/>
      <family val="2"/>
    </font>
    <font>
      <b/>
      <sz val="18"/>
      <color indexed="56"/>
      <name val="Cambria"/>
      <family val="2"/>
    </font>
    <font>
      <b/>
      <sz val="8"/>
      <color indexed="9"/>
      <name val="Calibri"/>
      <family val="2"/>
    </font>
    <font>
      <b/>
      <sz val="12"/>
      <color indexed="10"/>
      <name val="Arial"/>
      <family val="2"/>
    </font>
    <font>
      <b/>
      <sz val="12"/>
      <color indexed="8"/>
      <name val="Times New Roman"/>
      <family val="1"/>
    </font>
    <font>
      <sz val="11"/>
      <color theme="1" tint="0.499984740745262"/>
      <name val="Calibri"/>
      <family val="2"/>
      <scheme val="minor"/>
    </font>
    <font>
      <b/>
      <sz val="11"/>
      <color indexed="9"/>
      <name val="Arial"/>
      <family val="2"/>
    </font>
    <font>
      <sz val="11"/>
      <name val="Comic Sans MS"/>
      <family val="4"/>
    </font>
    <font>
      <vertAlign val="subscript"/>
      <sz val="10"/>
      <name val="Arial"/>
      <family val="2"/>
    </font>
    <font>
      <b/>
      <vertAlign val="subscript"/>
      <sz val="10"/>
      <name val="Arial"/>
      <family val="2"/>
    </font>
    <font>
      <sz val="9"/>
      <color theme="0"/>
      <name val="Arial"/>
      <family val="2"/>
    </font>
  </fonts>
  <fills count="66">
    <fill>
      <patternFill patternType="none"/>
    </fill>
    <fill>
      <patternFill patternType="gray125"/>
    </fill>
    <fill>
      <patternFill patternType="solid">
        <fgColor theme="4" tint="0.79998168889431442"/>
        <bgColor theme="4" tint="0.79998168889431442"/>
      </patternFill>
    </fill>
    <fill>
      <patternFill patternType="solid">
        <fgColor theme="5"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006F90"/>
        <bgColor indexed="64"/>
      </patternFill>
    </fill>
    <fill>
      <patternFill patternType="solid">
        <fgColor rgb="FFC7DCE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44"/>
      </patternFill>
    </fill>
    <fill>
      <patternFill patternType="solid">
        <fgColor indexed="31"/>
      </patternFill>
    </fill>
    <fill>
      <patternFill patternType="solid">
        <fgColor indexed="9"/>
      </patternFill>
    </fill>
    <fill>
      <patternFill patternType="solid">
        <fgColor indexed="29"/>
      </patternFill>
    </fill>
    <fill>
      <patternFill patternType="solid">
        <fgColor indexed="45"/>
      </patternFill>
    </fill>
    <fill>
      <patternFill patternType="solid">
        <fgColor indexed="47"/>
      </patternFill>
    </fill>
    <fill>
      <patternFill patternType="solid">
        <fgColor indexed="56"/>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53"/>
      </patternFill>
    </fill>
    <fill>
      <patternFill patternType="solid">
        <fgColor indexed="10"/>
      </patternFill>
    </fill>
    <fill>
      <patternFill patternType="solid">
        <fgColor indexed="57"/>
      </patternFill>
    </fill>
    <fill>
      <patternFill patternType="solid">
        <fgColor indexed="54"/>
      </patternFill>
    </fill>
    <fill>
      <patternFill patternType="solid">
        <fgColor indexed="27"/>
        <bgColor indexed="41"/>
      </patternFill>
    </fill>
    <fill>
      <patternFill patternType="solid">
        <fgColor indexed="42"/>
        <bgColor indexed="27"/>
      </patternFill>
    </fill>
    <fill>
      <patternFill patternType="solid">
        <fgColor indexed="47"/>
        <bgColor indexed="22"/>
      </patternFill>
    </fill>
    <fill>
      <patternFill patternType="solid">
        <fgColor indexed="55"/>
      </patternFill>
    </fill>
    <fill>
      <patternFill patternType="solid">
        <fgColor indexed="43"/>
        <bgColor indexed="64"/>
      </patternFill>
    </fill>
    <fill>
      <patternFill patternType="solid">
        <fgColor indexed="47"/>
        <bgColor indexed="64"/>
      </patternFill>
    </fill>
    <fill>
      <patternFill patternType="solid">
        <fgColor indexed="55"/>
        <bgColor indexed="23"/>
      </patternFill>
    </fill>
    <fill>
      <patternFill patternType="darkTrellis"/>
    </fill>
    <fill>
      <patternFill patternType="solid">
        <fgColor indexed="31"/>
        <bgColor indexed="64"/>
      </patternFill>
    </fill>
    <fill>
      <patternFill patternType="solid">
        <fgColor indexed="50"/>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41"/>
      </patternFill>
    </fill>
    <fill>
      <patternFill patternType="solid">
        <fgColor indexed="31"/>
        <bgColor indexed="8"/>
      </patternFill>
    </fill>
    <fill>
      <patternFill patternType="solid">
        <fgColor indexed="43"/>
        <bgColor indexed="8"/>
      </patternFill>
    </fill>
    <fill>
      <patternFill patternType="solid">
        <fgColor indexed="63"/>
        <bgColor indexed="8"/>
      </patternFill>
    </fill>
    <fill>
      <patternFill patternType="lightGray">
        <fgColor indexed="9"/>
      </patternFill>
    </fill>
    <fill>
      <patternFill patternType="gray0625">
        <fgColor indexed="9"/>
      </patternFill>
    </fill>
    <fill>
      <patternFill patternType="solid">
        <fgColor theme="0"/>
        <bgColor indexed="64"/>
      </patternFill>
    </fill>
    <fill>
      <patternFill patternType="solid">
        <fgColor indexed="27"/>
        <bgColor indexed="64"/>
      </patternFill>
    </fill>
    <fill>
      <patternFill patternType="solid">
        <fgColor indexed="42"/>
        <bgColor indexed="64"/>
      </patternFill>
    </fill>
    <fill>
      <patternFill patternType="solid">
        <fgColor indexed="55"/>
        <bgColor indexed="64"/>
      </patternFill>
    </fill>
  </fills>
  <borders count="56">
    <border>
      <left/>
      <right/>
      <top/>
      <bottom/>
      <diagonal/>
    </border>
    <border>
      <left/>
      <right/>
      <top style="thin">
        <color theme="4" tint="0.39997558519241921"/>
      </top>
      <bottom/>
      <diagonal/>
    </border>
    <border>
      <left style="thin">
        <color rgb="FF006F90"/>
      </left>
      <right style="thin">
        <color rgb="FF006F90"/>
      </right>
      <top style="thin">
        <color rgb="FF006F90"/>
      </top>
      <bottom style="thin">
        <color rgb="FF006F90"/>
      </bottom>
      <diagonal/>
    </border>
    <border>
      <left style="thin">
        <color rgb="FF006F90"/>
      </left>
      <right/>
      <top style="thin">
        <color rgb="FF006F90"/>
      </top>
      <bottom style="thin">
        <color rgb="FF006F90"/>
      </bottom>
      <diagonal/>
    </border>
    <border>
      <left/>
      <right/>
      <top style="thin">
        <color rgb="FF006F90"/>
      </top>
      <bottom style="thin">
        <color rgb="FF006F90"/>
      </bottom>
      <diagonal/>
    </border>
    <border>
      <left/>
      <right style="thin">
        <color rgb="FF006F90"/>
      </right>
      <top style="thin">
        <color rgb="FF006F90"/>
      </top>
      <bottom style="thin">
        <color rgb="FF006F90"/>
      </bottom>
      <diagonal/>
    </border>
    <border>
      <left/>
      <right/>
      <top style="thin">
        <color theme="4"/>
      </top>
      <bottom style="double">
        <color theme="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bottom style="thin">
        <color indexed="64"/>
      </bottom>
      <diagonal/>
    </border>
    <border>
      <left/>
      <right/>
      <top/>
      <bottom style="thin">
        <color indexed="5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medium">
        <color indexed="8"/>
      </left>
      <right/>
      <top style="thin">
        <color indexed="8"/>
      </top>
      <bottom style="thin">
        <color indexed="8"/>
      </bottom>
      <diagonal/>
    </border>
    <border>
      <left style="medium">
        <color indexed="8"/>
      </left>
      <right style="medium">
        <color indexed="8"/>
      </right>
      <top style="thin">
        <color indexed="8"/>
      </top>
      <bottom style="medium">
        <color indexed="8"/>
      </bottom>
      <diagonal/>
    </border>
    <border>
      <left/>
      <right/>
      <top/>
      <bottom style="medium">
        <color indexed="8"/>
      </bottom>
      <diagonal/>
    </border>
    <border>
      <left/>
      <right/>
      <top/>
      <bottom style="thick">
        <color indexed="56"/>
      </bottom>
      <diagonal/>
    </border>
    <border>
      <left/>
      <right/>
      <top/>
      <bottom style="thick">
        <color indexed="62"/>
      </bottom>
      <diagonal/>
    </border>
    <border>
      <left/>
      <right/>
      <top/>
      <bottom style="thick">
        <color indexed="27"/>
      </bottom>
      <diagonal/>
    </border>
    <border>
      <left/>
      <right/>
      <top/>
      <bottom style="thick">
        <color indexed="22"/>
      </bottom>
      <diagonal/>
    </border>
    <border>
      <left/>
      <right/>
      <top/>
      <bottom style="medium">
        <color indexed="27"/>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4"/>
      </top>
      <bottom style="thin">
        <color indexed="63"/>
      </bottom>
      <diagonal/>
    </border>
    <border>
      <left/>
      <right/>
      <top style="medium">
        <color indexed="39"/>
      </top>
      <bottom/>
      <diagonal/>
    </border>
    <border>
      <left style="medium">
        <color indexed="39"/>
      </left>
      <right/>
      <top style="medium">
        <color indexed="39"/>
      </top>
      <bottom/>
      <diagonal/>
    </border>
    <border>
      <left/>
      <right/>
      <top/>
      <bottom style="medium">
        <color indexed="39"/>
      </bottom>
      <diagonal/>
    </border>
    <border>
      <left/>
      <right/>
      <top style="thin">
        <color indexed="8"/>
      </top>
      <bottom style="thin">
        <color indexed="8"/>
      </bottom>
      <diagonal/>
    </border>
    <border>
      <left/>
      <right/>
      <top/>
      <bottom style="thick">
        <color indexed="49"/>
      </bottom>
      <diagonal/>
    </border>
    <border>
      <left/>
      <right/>
      <top/>
      <bottom style="medium">
        <color indexed="49"/>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9"/>
      </top>
      <bottom style="double">
        <color indexed="49"/>
      </bottom>
      <diagonal/>
    </border>
    <border>
      <left style="double">
        <color indexed="64"/>
      </left>
      <right/>
      <top style="double">
        <color indexed="64"/>
      </top>
      <bottom/>
      <diagonal/>
    </border>
    <border>
      <left style="double">
        <color indexed="64"/>
      </left>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rgb="FF0070C0"/>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70C0"/>
      </right>
      <top style="thin">
        <color rgb="FF006F90"/>
      </top>
      <bottom style="thin">
        <color rgb="FF006F90"/>
      </bottom>
      <diagonal/>
    </border>
  </borders>
  <cellStyleXfs count="2579">
    <xf numFmtId="0" fontId="0" fillId="0" borderId="0"/>
    <xf numFmtId="9" fontId="5" fillId="0" borderId="0" applyFont="0" applyFill="0" applyBorder="0" applyAlignment="0" applyProtection="0"/>
    <xf numFmtId="0" fontId="14" fillId="0" borderId="0"/>
    <xf numFmtId="0" fontId="39" fillId="0" borderId="0" applyNumberFormat="0" applyFill="0" applyBorder="0" applyAlignment="0" applyProtection="0"/>
    <xf numFmtId="0" fontId="34" fillId="0" borderId="0"/>
    <xf numFmtId="0" fontId="30" fillId="0" borderId="0"/>
    <xf numFmtId="171" fontId="32" fillId="0" borderId="0" applyFill="0" applyBorder="0">
      <alignment horizontal="right" vertical="center"/>
    </xf>
    <xf numFmtId="165" fontId="32" fillId="0" borderId="0" applyFill="0" applyBorder="0">
      <alignment horizontal="right" vertical="center"/>
    </xf>
    <xf numFmtId="0" fontId="40" fillId="0" borderId="7" applyFill="0" applyBorder="0">
      <alignment vertical="center"/>
    </xf>
    <xf numFmtId="0" fontId="41"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41"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41"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41" fillId="23"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41"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41"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19" borderId="0" applyNumberFormat="0" applyBorder="0" applyAlignment="0" applyProtection="0"/>
    <xf numFmtId="0" fontId="19" fillId="0" borderId="0" applyNumberFormat="0" applyFill="0" applyBorder="0" applyProtection="0">
      <alignment horizontal="left" vertical="center" indent="2"/>
    </xf>
    <xf numFmtId="172" fontId="42" fillId="0" borderId="8">
      <alignment horizontal="left"/>
    </xf>
    <xf numFmtId="173" fontId="42" fillId="0" borderId="8">
      <alignment horizontal="left"/>
    </xf>
    <xf numFmtId="173"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2" fontId="42" fillId="0" borderId="8">
      <alignment horizontal="left"/>
    </xf>
    <xf numFmtId="174"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2" fontId="42" fillId="0" borderId="8">
      <alignment horizontal="left"/>
    </xf>
    <xf numFmtId="173" fontId="42" fillId="0" borderId="8">
      <alignment horizontal="left"/>
    </xf>
    <xf numFmtId="172" fontId="42" fillId="0" borderId="8">
      <alignment horizontal="left"/>
    </xf>
    <xf numFmtId="173"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4" fontId="42" fillId="0" borderId="8">
      <alignment horizontal="left"/>
    </xf>
    <xf numFmtId="174" fontId="42" fillId="0" borderId="8">
      <alignment horizontal="left"/>
    </xf>
    <xf numFmtId="173" fontId="42" fillId="0" borderId="8">
      <alignment horizontal="left"/>
    </xf>
    <xf numFmtId="174" fontId="42" fillId="0" borderId="8">
      <alignment horizontal="left"/>
    </xf>
    <xf numFmtId="172" fontId="42" fillId="0" borderId="8">
      <alignment horizontal="left"/>
    </xf>
    <xf numFmtId="172" fontId="42" fillId="0" borderId="8">
      <alignment horizontal="left"/>
    </xf>
    <xf numFmtId="174" fontId="42" fillId="0" borderId="8">
      <alignment horizontal="left"/>
    </xf>
    <xf numFmtId="173"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2" fontId="42" fillId="0" borderId="8">
      <alignment horizontal="left"/>
    </xf>
    <xf numFmtId="174"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2" fontId="42" fillId="0" borderId="8">
      <alignment horizontal="left"/>
    </xf>
    <xf numFmtId="173"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2" fontId="42" fillId="0" borderId="8">
      <alignment horizontal="left"/>
    </xf>
    <xf numFmtId="174"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2" fontId="42" fillId="0" borderId="8">
      <alignment horizontal="left"/>
    </xf>
    <xf numFmtId="173" fontId="42" fillId="0" borderId="8">
      <alignment horizontal="left"/>
    </xf>
    <xf numFmtId="173" fontId="42" fillId="0" borderId="8">
      <alignment horizontal="left"/>
    </xf>
    <xf numFmtId="172" fontId="42" fillId="0" borderId="8">
      <alignment horizontal="left"/>
    </xf>
    <xf numFmtId="173"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4" fontId="42" fillId="0" borderId="8">
      <alignment horizontal="left"/>
    </xf>
    <xf numFmtId="174" fontId="42" fillId="0" borderId="8">
      <alignment horizontal="left"/>
    </xf>
    <xf numFmtId="173" fontId="42" fillId="0" borderId="8">
      <alignment horizontal="left"/>
    </xf>
    <xf numFmtId="174" fontId="42" fillId="0" borderId="8">
      <alignment horizontal="left"/>
    </xf>
    <xf numFmtId="172" fontId="42" fillId="0" borderId="8">
      <alignment horizontal="left"/>
    </xf>
    <xf numFmtId="174" fontId="42" fillId="0" borderId="8">
      <alignment horizontal="left"/>
    </xf>
    <xf numFmtId="173"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4" fontId="42" fillId="0" borderId="8">
      <alignment horizontal="left"/>
    </xf>
    <xf numFmtId="172" fontId="42" fillId="0" borderId="8">
      <alignment horizontal="left"/>
    </xf>
    <xf numFmtId="173"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3" fontId="42" fillId="0" borderId="8">
      <alignment horizontal="left"/>
    </xf>
    <xf numFmtId="173" fontId="42" fillId="0" borderId="8">
      <alignment horizontal="left"/>
    </xf>
    <xf numFmtId="173"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172" fontId="42" fillId="0" borderId="8">
      <alignment horizontal="left"/>
    </xf>
    <xf numFmtId="0" fontId="41" fillId="1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41"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41" fillId="26"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41" fillId="23"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41"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41" fillId="2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26" borderId="0" applyNumberFormat="0" applyBorder="0" applyAlignment="0" applyProtection="0"/>
    <xf numFmtId="0" fontId="15" fillId="23" borderId="0" applyNumberFormat="0" applyBorder="0" applyAlignment="0" applyProtection="0"/>
    <xf numFmtId="0" fontId="15" fillId="14" borderId="0" applyNumberFormat="0" applyBorder="0" applyAlignment="0" applyProtection="0"/>
    <xf numFmtId="0" fontId="15" fillId="28" borderId="0" applyNumberFormat="0" applyBorder="0" applyAlignment="0" applyProtection="0"/>
    <xf numFmtId="173" fontId="42" fillId="0" borderId="8">
      <alignment horizontal="left"/>
    </xf>
    <xf numFmtId="174"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5" fontId="42" fillId="0" borderId="8">
      <alignment horizontal="left"/>
    </xf>
    <xf numFmtId="175" fontId="42" fillId="0" borderId="8">
      <alignment horizontal="left"/>
    </xf>
    <xf numFmtId="173" fontId="42" fillId="0" borderId="8">
      <alignment horizontal="left"/>
    </xf>
    <xf numFmtId="175"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5" fontId="42" fillId="0" borderId="8">
      <alignment horizontal="left"/>
    </xf>
    <xf numFmtId="175" fontId="42" fillId="0" borderId="8">
      <alignment horizontal="left"/>
    </xf>
    <xf numFmtId="174" fontId="42" fillId="0" borderId="8">
      <alignment horizontal="left"/>
    </xf>
    <xf numFmtId="175" fontId="42" fillId="0" borderId="8">
      <alignment horizontal="left"/>
    </xf>
    <xf numFmtId="173" fontId="42" fillId="0" borderId="8">
      <alignment horizontal="left"/>
    </xf>
    <xf numFmtId="173" fontId="42" fillId="0" borderId="8">
      <alignment horizontal="left"/>
    </xf>
    <xf numFmtId="175"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5" fontId="42" fillId="0" borderId="8">
      <alignment horizontal="left"/>
    </xf>
    <xf numFmtId="175" fontId="42" fillId="0" borderId="8">
      <alignment horizontal="left"/>
    </xf>
    <xf numFmtId="173" fontId="42" fillId="0" borderId="8">
      <alignment horizontal="left"/>
    </xf>
    <xf numFmtId="175"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5" fontId="42" fillId="0" borderId="8">
      <alignment horizontal="left"/>
    </xf>
    <xf numFmtId="175" fontId="42" fillId="0" borderId="8">
      <alignment horizontal="left"/>
    </xf>
    <xf numFmtId="173" fontId="42" fillId="0" borderId="8">
      <alignment horizontal="left"/>
    </xf>
    <xf numFmtId="175"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5" fontId="42" fillId="0" borderId="8">
      <alignment horizontal="left"/>
    </xf>
    <xf numFmtId="175" fontId="42" fillId="0" borderId="8">
      <alignment horizontal="left"/>
    </xf>
    <xf numFmtId="174" fontId="42" fillId="0" borderId="8">
      <alignment horizontal="left"/>
    </xf>
    <xf numFmtId="175" fontId="42" fillId="0" borderId="8">
      <alignment horizontal="left"/>
    </xf>
    <xf numFmtId="173" fontId="42" fillId="0" borderId="8">
      <alignment horizontal="left"/>
    </xf>
    <xf numFmtId="175"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5" fontId="42" fillId="0" borderId="8">
      <alignment horizontal="left"/>
    </xf>
    <xf numFmtId="173" fontId="42" fillId="0" borderId="8">
      <alignment horizontal="left"/>
    </xf>
    <xf numFmtId="174"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4" fontId="42" fillId="0" borderId="8">
      <alignment horizontal="left"/>
    </xf>
    <xf numFmtId="174" fontId="42" fillId="0" borderId="8">
      <alignment horizontal="left"/>
    </xf>
    <xf numFmtId="174"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173" fontId="42" fillId="0" borderId="8">
      <alignment horizontal="left"/>
    </xf>
    <xf numFmtId="0" fontId="19" fillId="0" borderId="0" applyNumberFormat="0" applyFill="0" applyBorder="0" applyProtection="0">
      <alignment horizontal="left" vertical="center" indent="5"/>
    </xf>
    <xf numFmtId="174"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175" fontId="42" fillId="0" borderId="8">
      <alignment horizontal="left"/>
    </xf>
    <xf numFmtId="38" fontId="42" fillId="0" borderId="8">
      <alignment horizontal="left"/>
    </xf>
    <xf numFmtId="38" fontId="42" fillId="0" borderId="8">
      <alignment horizontal="left"/>
    </xf>
    <xf numFmtId="174" fontId="42" fillId="0" borderId="8">
      <alignment horizontal="left"/>
    </xf>
    <xf numFmtId="38" fontId="42" fillId="0" borderId="8">
      <alignment horizontal="left"/>
    </xf>
    <xf numFmtId="175"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4" fontId="42" fillId="0" borderId="8">
      <alignment horizontal="left"/>
    </xf>
    <xf numFmtId="175" fontId="42" fillId="0" borderId="8">
      <alignment horizontal="left"/>
    </xf>
    <xf numFmtId="174" fontId="42" fillId="0" borderId="8">
      <alignment horizontal="left"/>
    </xf>
    <xf numFmtId="175"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38" fontId="42" fillId="0" borderId="8">
      <alignment horizontal="left"/>
    </xf>
    <xf numFmtId="38" fontId="42" fillId="0" borderId="8">
      <alignment horizontal="left"/>
    </xf>
    <xf numFmtId="175" fontId="42" fillId="0" borderId="8">
      <alignment horizontal="left"/>
    </xf>
    <xf numFmtId="38" fontId="42" fillId="0" borderId="8">
      <alignment horizontal="left"/>
    </xf>
    <xf numFmtId="174" fontId="42" fillId="0" borderId="8">
      <alignment horizontal="left"/>
    </xf>
    <xf numFmtId="174" fontId="42" fillId="0" borderId="8">
      <alignment horizontal="left"/>
    </xf>
    <xf numFmtId="38"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175" fontId="42" fillId="0" borderId="8">
      <alignment horizontal="left"/>
    </xf>
    <xf numFmtId="38" fontId="42" fillId="0" borderId="8">
      <alignment horizontal="left"/>
    </xf>
    <xf numFmtId="38" fontId="42" fillId="0" borderId="8">
      <alignment horizontal="left"/>
    </xf>
    <xf numFmtId="174" fontId="42" fillId="0" borderId="8">
      <alignment horizontal="left"/>
    </xf>
    <xf numFmtId="38" fontId="42" fillId="0" borderId="8">
      <alignment horizontal="left"/>
    </xf>
    <xf numFmtId="175"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4" fontId="42" fillId="0" borderId="8">
      <alignment horizontal="left"/>
    </xf>
    <xf numFmtId="175"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175" fontId="42" fillId="0" borderId="8">
      <alignment horizontal="left"/>
    </xf>
    <xf numFmtId="38" fontId="42" fillId="0" borderId="8">
      <alignment horizontal="left"/>
    </xf>
    <xf numFmtId="38" fontId="42" fillId="0" borderId="8">
      <alignment horizontal="left"/>
    </xf>
    <xf numFmtId="174" fontId="42" fillId="0" borderId="8">
      <alignment horizontal="left"/>
    </xf>
    <xf numFmtId="38" fontId="42" fillId="0" borderId="8">
      <alignment horizontal="left"/>
    </xf>
    <xf numFmtId="175"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4" fontId="42" fillId="0" borderId="8">
      <alignment horizontal="left"/>
    </xf>
    <xf numFmtId="175"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38" fontId="42" fillId="0" borderId="8">
      <alignment horizontal="left"/>
    </xf>
    <xf numFmtId="38" fontId="42" fillId="0" borderId="8">
      <alignment horizontal="left"/>
    </xf>
    <xf numFmtId="175" fontId="42" fillId="0" borderId="8">
      <alignment horizontal="left"/>
    </xf>
    <xf numFmtId="38" fontId="42" fillId="0" borderId="8">
      <alignment horizontal="left"/>
    </xf>
    <xf numFmtId="174" fontId="42" fillId="0" borderId="8">
      <alignment horizontal="left"/>
    </xf>
    <xf numFmtId="38"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38"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4"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5" fontId="42" fillId="0" borderId="8">
      <alignment horizontal="left"/>
    </xf>
    <xf numFmtId="175"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174" fontId="42" fillId="0" borderId="8">
      <alignment horizontal="left"/>
    </xf>
    <xf numFmtId="0" fontId="43"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43"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43" fillId="26"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43" fillId="31"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4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43" fillId="32"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17" borderId="0" applyNumberFormat="0" applyBorder="0" applyAlignment="0" applyProtection="0"/>
    <xf numFmtId="0" fontId="16" fillId="26" borderId="0" applyNumberFormat="0" applyBorder="0" applyAlignment="0" applyProtection="0"/>
    <xf numFmtId="0" fontId="16" fillId="31" borderId="0" applyNumberFormat="0" applyBorder="0" applyAlignment="0" applyProtection="0"/>
    <xf numFmtId="0" fontId="16" fillId="30" borderId="0" applyNumberFormat="0" applyBorder="0" applyAlignment="0" applyProtection="0"/>
    <xf numFmtId="0" fontId="16" fillId="32" borderId="0" applyNumberFormat="0" applyBorder="0" applyAlignment="0" applyProtection="0"/>
    <xf numFmtId="175" fontId="42" fillId="0" borderId="8">
      <alignment horizontal="left"/>
    </xf>
    <xf numFmtId="14" fontId="42" fillId="0" borderId="8">
      <alignment horizontal="left"/>
    </xf>
    <xf numFmtId="1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4"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4" fontId="42" fillId="0" borderId="8">
      <alignment horizontal="left"/>
    </xf>
    <xf numFmtId="14"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4" fontId="42" fillId="0" borderId="8">
      <alignment horizontal="left"/>
    </xf>
    <xf numFmtId="38" fontId="42" fillId="0" borderId="8">
      <alignment horizontal="left"/>
    </xf>
    <xf numFmtId="14" fontId="42" fillId="0" borderId="8">
      <alignment horizontal="left"/>
    </xf>
    <xf numFmtId="14" fontId="42" fillId="0" borderId="8">
      <alignment horizontal="left"/>
    </xf>
    <xf numFmtId="1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4" fontId="42" fillId="0" borderId="8">
      <alignment horizontal="left"/>
    </xf>
    <xf numFmtId="14" fontId="42" fillId="0" borderId="8">
      <alignment horizontal="left"/>
    </xf>
    <xf numFmtId="14" fontId="42" fillId="0" borderId="8">
      <alignment horizontal="left"/>
    </xf>
    <xf numFmtId="14" fontId="42" fillId="0" borderId="8">
      <alignment horizontal="left"/>
    </xf>
    <xf numFmtId="175" fontId="42" fillId="0" borderId="8">
      <alignment horizontal="left"/>
    </xf>
    <xf numFmtId="14" fontId="42" fillId="0" borderId="8">
      <alignment horizontal="left"/>
    </xf>
    <xf numFmtId="38" fontId="42" fillId="0" borderId="8">
      <alignment horizontal="left"/>
    </xf>
    <xf numFmtId="38" fontId="42" fillId="0" borderId="8">
      <alignment horizontal="left"/>
    </xf>
    <xf numFmtId="38" fontId="42" fillId="0" borderId="8">
      <alignment horizontal="left"/>
    </xf>
    <xf numFmtId="38" fontId="42" fillId="0" borderId="8">
      <alignment horizontal="left"/>
    </xf>
    <xf numFmtId="38" fontId="42" fillId="0" borderId="8">
      <alignment horizontal="left"/>
    </xf>
    <xf numFmtId="38" fontId="42" fillId="0" borderId="8">
      <alignment horizontal="left"/>
    </xf>
    <xf numFmtId="38" fontId="42" fillId="0" borderId="8">
      <alignment horizontal="left"/>
    </xf>
    <xf numFmtId="175" fontId="42" fillId="0" borderId="8">
      <alignment horizontal="left"/>
    </xf>
    <xf numFmtId="38" fontId="42" fillId="0" borderId="8">
      <alignment horizontal="left"/>
    </xf>
    <xf numFmtId="175" fontId="42" fillId="0" borderId="8">
      <alignment horizontal="left"/>
    </xf>
    <xf numFmtId="14" fontId="42" fillId="0" borderId="8">
      <alignment horizontal="left"/>
    </xf>
    <xf numFmtId="14" fontId="42" fillId="0" borderId="8">
      <alignment horizontal="left"/>
    </xf>
    <xf numFmtId="14" fontId="42" fillId="0" borderId="8">
      <alignment horizontal="left"/>
    </xf>
    <xf numFmtId="175" fontId="42" fillId="0" borderId="8">
      <alignment horizontal="left"/>
    </xf>
    <xf numFmtId="175" fontId="42" fillId="0" borderId="8">
      <alignment horizontal="left"/>
    </xf>
    <xf numFmtId="1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4" fontId="42" fillId="0" borderId="8">
      <alignment horizontal="left"/>
    </xf>
    <xf numFmtId="38" fontId="42" fillId="0" borderId="8">
      <alignment horizontal="left"/>
    </xf>
    <xf numFmtId="14" fontId="42" fillId="0" borderId="8">
      <alignment horizontal="left"/>
    </xf>
    <xf numFmtId="175" fontId="42" fillId="0" borderId="8">
      <alignment horizontal="left"/>
    </xf>
    <xf numFmtId="38" fontId="42" fillId="0" borderId="8">
      <alignment horizontal="left"/>
    </xf>
    <xf numFmtId="14" fontId="42" fillId="0" borderId="8">
      <alignment horizontal="left"/>
    </xf>
    <xf numFmtId="14" fontId="42" fillId="0" borderId="8">
      <alignment horizontal="left"/>
    </xf>
    <xf numFmtId="14" fontId="42" fillId="0" borderId="8">
      <alignment horizontal="left"/>
    </xf>
    <xf numFmtId="1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38" fontId="42" fillId="0" borderId="8">
      <alignment horizontal="left"/>
    </xf>
    <xf numFmtId="38" fontId="42" fillId="0" borderId="8">
      <alignment horizontal="left"/>
    </xf>
    <xf numFmtId="14" fontId="42" fillId="0" borderId="8">
      <alignment horizontal="left"/>
    </xf>
    <xf numFmtId="38" fontId="42" fillId="0" borderId="8">
      <alignment horizontal="left"/>
    </xf>
    <xf numFmtId="14" fontId="42" fillId="0" borderId="8">
      <alignment horizontal="left"/>
    </xf>
    <xf numFmtId="14" fontId="42" fillId="0" borderId="8">
      <alignment horizontal="left"/>
    </xf>
    <xf numFmtId="1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4" fontId="42" fillId="0" borderId="8">
      <alignment horizontal="left"/>
    </xf>
    <xf numFmtId="14" fontId="42" fillId="0" borderId="8">
      <alignment horizontal="left"/>
    </xf>
    <xf numFmtId="14" fontId="42" fillId="0" borderId="8">
      <alignment horizontal="left"/>
    </xf>
    <xf numFmtId="38" fontId="42" fillId="0" borderId="8">
      <alignment horizontal="left"/>
    </xf>
    <xf numFmtId="14" fontId="42" fillId="0" borderId="8">
      <alignment horizontal="left"/>
    </xf>
    <xf numFmtId="38" fontId="42" fillId="0" borderId="8">
      <alignment horizontal="left"/>
    </xf>
    <xf numFmtId="38" fontId="42" fillId="0" borderId="8">
      <alignment horizontal="left"/>
    </xf>
    <xf numFmtId="175" fontId="42" fillId="0" borderId="8">
      <alignment horizontal="left"/>
    </xf>
    <xf numFmtId="38" fontId="42" fillId="0" borderId="8">
      <alignment horizontal="left"/>
    </xf>
    <xf numFmtId="14" fontId="42" fillId="0" borderId="8">
      <alignment horizontal="left"/>
    </xf>
    <xf numFmtId="14" fontId="42" fillId="0" borderId="8">
      <alignment horizontal="left"/>
    </xf>
    <xf numFmtId="14" fontId="42" fillId="0" borderId="8">
      <alignment horizontal="left"/>
    </xf>
    <xf numFmtId="175" fontId="42" fillId="0" borderId="8">
      <alignment horizontal="left"/>
    </xf>
    <xf numFmtId="1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4" fontId="42" fillId="0" borderId="8">
      <alignment horizontal="left"/>
    </xf>
    <xf numFmtId="38" fontId="42" fillId="0" borderId="8">
      <alignment horizontal="left"/>
    </xf>
    <xf numFmtId="14" fontId="42" fillId="0" borderId="8">
      <alignment horizontal="left"/>
    </xf>
    <xf numFmtId="175" fontId="42" fillId="0" borderId="8">
      <alignment horizontal="left"/>
    </xf>
    <xf numFmtId="38" fontId="42" fillId="0" borderId="8">
      <alignment horizontal="left"/>
    </xf>
    <xf numFmtId="38" fontId="42" fillId="0" borderId="8">
      <alignment horizontal="left"/>
    </xf>
    <xf numFmtId="38" fontId="42" fillId="0" borderId="8">
      <alignment horizontal="left"/>
    </xf>
    <xf numFmtId="175" fontId="42" fillId="0" borderId="8">
      <alignment horizontal="left"/>
    </xf>
    <xf numFmtId="38" fontId="42" fillId="0" borderId="8">
      <alignment horizontal="left"/>
    </xf>
    <xf numFmtId="14" fontId="42" fillId="0" borderId="8">
      <alignment horizontal="left"/>
    </xf>
    <xf numFmtId="38"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4"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4" fontId="42" fillId="0" borderId="8">
      <alignment horizontal="left"/>
    </xf>
    <xf numFmtId="38" fontId="42" fillId="0" borderId="8">
      <alignment horizontal="left"/>
    </xf>
    <xf numFmtId="14" fontId="42" fillId="0" borderId="8">
      <alignment horizontal="left"/>
    </xf>
    <xf numFmtId="14" fontId="42" fillId="0" borderId="8">
      <alignment horizontal="left"/>
    </xf>
    <xf numFmtId="14"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38" fontId="42" fillId="0" borderId="8">
      <alignment horizontal="left"/>
    </xf>
    <xf numFmtId="175"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38" fontId="42" fillId="0" borderId="8">
      <alignment horizontal="left"/>
    </xf>
    <xf numFmtId="38"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175" fontId="42" fillId="0" borderId="8">
      <alignment horizontal="left"/>
    </xf>
    <xf numFmtId="0" fontId="16" fillId="20" borderId="0" applyNumberFormat="0" applyBorder="0" applyAlignment="0" applyProtection="0"/>
    <xf numFmtId="0" fontId="16" fillId="20" borderId="0" applyNumberFormat="0" applyBorder="0" applyAlignment="0" applyProtection="0"/>
    <xf numFmtId="0" fontId="16" fillId="33"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1"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44" fillId="38" borderId="0" applyBorder="0" applyAlignment="0"/>
    <xf numFmtId="0" fontId="34" fillId="38" borderId="0" applyBorder="0">
      <alignment horizontal="right" vertical="center"/>
    </xf>
    <xf numFmtId="4" fontId="34" fillId="39" borderId="0" applyBorder="0">
      <alignment horizontal="right" vertical="center"/>
    </xf>
    <xf numFmtId="4" fontId="34" fillId="39" borderId="0" applyBorder="0">
      <alignment horizontal="right" vertical="center"/>
    </xf>
    <xf numFmtId="0" fontId="45" fillId="39" borderId="9">
      <alignment horizontal="right" vertical="center"/>
    </xf>
    <xf numFmtId="0" fontId="46" fillId="39" borderId="9">
      <alignment horizontal="right" vertical="center"/>
    </xf>
    <xf numFmtId="0" fontId="45" fillId="40" borderId="9">
      <alignment horizontal="right" vertical="center"/>
    </xf>
    <xf numFmtId="0" fontId="45" fillId="40" borderId="9">
      <alignment horizontal="right" vertical="center"/>
    </xf>
    <xf numFmtId="0" fontId="45" fillId="40" borderId="10">
      <alignment horizontal="right" vertical="center"/>
    </xf>
    <xf numFmtId="0" fontId="45" fillId="40" borderId="11">
      <alignment horizontal="right" vertical="center"/>
    </xf>
    <xf numFmtId="0" fontId="45" fillId="40" borderId="12">
      <alignment horizontal="right" vertical="center"/>
    </xf>
    <xf numFmtId="0" fontId="19" fillId="0" borderId="0" applyNumberFormat="0" applyFill="0" applyBorder="0" applyAlignment="0" applyProtection="0"/>
    <xf numFmtId="0" fontId="4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17" fillId="23" borderId="0" applyNumberFormat="0" applyBorder="0" applyAlignment="0" applyProtection="0"/>
    <xf numFmtId="0" fontId="17" fillId="18" borderId="0" applyNumberFormat="0" applyBorder="0" applyAlignment="0" applyProtection="0"/>
    <xf numFmtId="0" fontId="48" fillId="25" borderId="13" applyNumberFormat="0" applyAlignment="0" applyProtection="0"/>
    <xf numFmtId="4" fontId="44" fillId="0" borderId="14" applyFill="0" applyBorder="0" applyProtection="0">
      <alignment horizontal="right" vertical="center"/>
    </xf>
    <xf numFmtId="0" fontId="32" fillId="0" borderId="0" applyNumberFormat="0" applyAlignment="0" applyProtection="0"/>
    <xf numFmtId="0" fontId="49" fillId="0" borderId="0"/>
    <xf numFmtId="0" fontId="50" fillId="0" borderId="0">
      <alignment horizontal="right"/>
    </xf>
    <xf numFmtId="0" fontId="51" fillId="0" borderId="0"/>
    <xf numFmtId="0" fontId="52" fillId="0" borderId="0"/>
    <xf numFmtId="0" fontId="53" fillId="0" borderId="0"/>
    <xf numFmtId="0" fontId="54" fillId="0" borderId="15" applyNumberFormat="0" applyAlignment="0"/>
    <xf numFmtId="0" fontId="55" fillId="0" borderId="0" applyAlignment="0">
      <alignment horizontal="left"/>
    </xf>
    <xf numFmtId="0" fontId="55" fillId="0" borderId="0">
      <alignment horizontal="right"/>
    </xf>
    <xf numFmtId="165" fontId="55" fillId="0" borderId="0">
      <alignment horizontal="right"/>
    </xf>
    <xf numFmtId="166" fontId="56" fillId="0" borderId="0">
      <alignment horizontal="right"/>
    </xf>
    <xf numFmtId="0" fontId="57" fillId="0" borderId="0"/>
    <xf numFmtId="0" fontId="58" fillId="25" borderId="13" applyNumberFormat="0" applyAlignment="0" applyProtection="0"/>
    <xf numFmtId="0" fontId="48" fillId="16" borderId="13" applyNumberFormat="0" applyAlignment="0" applyProtection="0"/>
    <xf numFmtId="0" fontId="48" fillId="16" borderId="13" applyNumberFormat="0" applyAlignment="0" applyProtection="0"/>
    <xf numFmtId="0" fontId="48" fillId="16" borderId="13" applyNumberFormat="0" applyAlignment="0" applyProtection="0"/>
    <xf numFmtId="0" fontId="48" fillId="25" borderId="13" applyNumberFormat="0" applyAlignment="0" applyProtection="0"/>
    <xf numFmtId="0" fontId="48" fillId="25" borderId="13" applyNumberFormat="0" applyAlignment="0" applyProtection="0"/>
    <xf numFmtId="0" fontId="48" fillId="25" borderId="13" applyNumberFormat="0" applyAlignment="0" applyProtection="0"/>
    <xf numFmtId="0" fontId="48" fillId="25" borderId="13" applyNumberFormat="0" applyAlignment="0" applyProtection="0"/>
    <xf numFmtId="0" fontId="48" fillId="25" borderId="13" applyNumberFormat="0" applyAlignment="0" applyProtection="0"/>
    <xf numFmtId="0" fontId="59" fillId="0" borderId="16" applyNumberFormat="0" applyFill="0" applyAlignment="0" applyProtection="0"/>
    <xf numFmtId="0" fontId="60" fillId="0" borderId="16" applyNumberFormat="0" applyFill="0" applyAlignment="0" applyProtection="0"/>
    <xf numFmtId="0" fontId="60" fillId="0" borderId="16" applyNumberFormat="0" applyFill="0" applyAlignment="0" applyProtection="0"/>
    <xf numFmtId="0" fontId="60" fillId="0" borderId="16" applyNumberFormat="0" applyFill="0" applyAlignment="0" applyProtection="0"/>
    <xf numFmtId="0" fontId="60" fillId="0" borderId="16" applyNumberFormat="0" applyFill="0" applyAlignment="0" applyProtection="0"/>
    <xf numFmtId="0" fontId="60" fillId="0" borderId="16" applyNumberFormat="0" applyFill="0" applyAlignment="0" applyProtection="0"/>
    <xf numFmtId="0" fontId="18" fillId="41" borderId="17" applyNumberFormat="0" applyAlignment="0" applyProtection="0"/>
    <xf numFmtId="38" fontId="61" fillId="0" borderId="0" applyFont="0" applyFill="0" applyBorder="0" applyAlignment="0" applyProtection="0"/>
    <xf numFmtId="176" fontId="61" fillId="0" borderId="0" applyFont="0" applyFill="0" applyBorder="0" applyAlignment="0" applyProtection="0"/>
    <xf numFmtId="0" fontId="19" fillId="22" borderId="18" applyNumberFormat="0" applyFont="0" applyAlignment="0" applyProtection="0"/>
    <xf numFmtId="0" fontId="15" fillId="22" borderId="18" applyNumberFormat="0" applyFont="0" applyAlignment="0" applyProtection="0"/>
    <xf numFmtId="0" fontId="15" fillId="22" borderId="18" applyNumberFormat="0" applyFont="0" applyAlignment="0" applyProtection="0"/>
    <xf numFmtId="0" fontId="15" fillId="22" borderId="18" applyNumberFormat="0" applyFont="0" applyAlignment="0" applyProtection="0"/>
    <xf numFmtId="0" fontId="15" fillId="22" borderId="18" applyNumberFormat="0" applyFont="0" applyAlignment="0" applyProtection="0"/>
    <xf numFmtId="0" fontId="15" fillId="22" borderId="18" applyNumberFormat="0" applyFont="0" applyAlignment="0" applyProtection="0"/>
    <xf numFmtId="0" fontId="15" fillId="22" borderId="18" applyNumberFormat="0" applyFont="0" applyAlignment="0" applyProtection="0"/>
    <xf numFmtId="0" fontId="15" fillId="22" borderId="18" applyNumberFormat="0" applyFont="0" applyAlignment="0" applyProtection="0"/>
    <xf numFmtId="0" fontId="45" fillId="0" borderId="0" applyNumberFormat="0">
      <alignment horizontal="right"/>
    </xf>
    <xf numFmtId="0" fontId="18" fillId="41" borderId="17" applyNumberFormat="0" applyAlignment="0" applyProtection="0"/>
    <xf numFmtId="0" fontId="19" fillId="42" borderId="0" applyNumberFormat="0" applyBorder="0" applyAlignment="0">
      <protection hidden="1"/>
    </xf>
    <xf numFmtId="0" fontId="19" fillId="42" borderId="0" applyNumberFormat="0" applyBorder="0" applyAlignment="0">
      <protection hidden="1"/>
    </xf>
    <xf numFmtId="0" fontId="19" fillId="42" borderId="0" applyNumberFormat="0" applyBorder="0" applyAlignment="0">
      <protection hidden="1"/>
    </xf>
    <xf numFmtId="0" fontId="19" fillId="42" borderId="0" applyNumberFormat="0" applyBorder="0" applyAlignment="0">
      <protection hidden="1"/>
    </xf>
    <xf numFmtId="0" fontId="19" fillId="42" borderId="0" applyNumberFormat="0" applyBorder="0" applyAlignment="0">
      <protection hidden="1"/>
    </xf>
    <xf numFmtId="176" fontId="61" fillId="0" borderId="0" applyFont="0" applyFill="0" applyBorder="0" applyAlignment="0" applyProtection="0"/>
    <xf numFmtId="177" fontId="61" fillId="0" borderId="0" applyFont="0" applyFill="0" applyBorder="0" applyAlignment="0" applyProtection="0"/>
    <xf numFmtId="0" fontId="62" fillId="0" borderId="0" applyNumberFormat="0" applyFont="0" applyAlignment="0"/>
    <xf numFmtId="0" fontId="34" fillId="40" borderId="19">
      <alignment horizontal="left" vertical="center" wrapText="1" indent="2"/>
    </xf>
    <xf numFmtId="0" fontId="34" fillId="0" borderId="19">
      <alignment horizontal="left" vertical="center" wrapText="1" indent="2"/>
    </xf>
    <xf numFmtId="0" fontId="34" fillId="39" borderId="11">
      <alignment horizontal="left" vertical="center"/>
    </xf>
    <xf numFmtId="14" fontId="32" fillId="0" borderId="0"/>
    <xf numFmtId="38" fontId="32" fillId="0" borderId="0"/>
    <xf numFmtId="178" fontId="19" fillId="0" borderId="0" applyFont="0" applyFill="0" applyBorder="0" applyAlignment="0" applyProtection="0">
      <alignment wrapText="1"/>
    </xf>
    <xf numFmtId="179" fontId="19" fillId="0" borderId="0" applyFont="0" applyFill="0" applyBorder="0" applyAlignment="0" applyProtection="0">
      <alignment wrapText="1"/>
    </xf>
    <xf numFmtId="177" fontId="19" fillId="0" borderId="0" applyFont="0" applyFill="0" applyBorder="0" applyAlignment="0" applyProtection="0"/>
    <xf numFmtId="180" fontId="19" fillId="0" borderId="0" applyFont="0" applyFill="0" applyBorder="0" applyAlignment="0" applyProtection="0"/>
    <xf numFmtId="0" fontId="45" fillId="0" borderId="20">
      <alignment horizontal="left" vertical="top" wrapText="1"/>
    </xf>
    <xf numFmtId="0" fontId="19" fillId="0" borderId="21"/>
    <xf numFmtId="0" fontId="63" fillId="19" borderId="13" applyNumberFormat="0" applyAlignment="0" applyProtection="0"/>
    <xf numFmtId="0" fontId="38" fillId="19" borderId="13" applyNumberFormat="0" applyAlignment="0" applyProtection="0"/>
    <xf numFmtId="0" fontId="38" fillId="19" borderId="13" applyNumberFormat="0" applyAlignment="0" applyProtection="0"/>
    <xf numFmtId="0" fontId="38" fillId="19" borderId="13" applyNumberFormat="0" applyAlignment="0" applyProtection="0"/>
    <xf numFmtId="0" fontId="38" fillId="19" borderId="13" applyNumberFormat="0" applyAlignment="0" applyProtection="0"/>
    <xf numFmtId="0" fontId="38" fillId="19" borderId="13" applyNumberFormat="0" applyAlignment="0" applyProtection="0"/>
    <xf numFmtId="169" fontId="19" fillId="0" borderId="0" applyFont="0" applyFill="0" applyBorder="0" applyAlignment="0" applyProtection="0"/>
    <xf numFmtId="169" fontId="19"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181" fontId="19" fillId="0" borderId="0" applyFont="0" applyFill="0" applyBorder="0" applyAlignment="0" applyProtection="0"/>
    <xf numFmtId="0" fontId="19" fillId="0" borderId="0"/>
    <xf numFmtId="0" fontId="19" fillId="0" borderId="0"/>
    <xf numFmtId="0" fontId="20" fillId="0" borderId="0" applyNumberFormat="0" applyFill="0" applyBorder="0" applyAlignment="0" applyProtection="0"/>
    <xf numFmtId="0" fontId="60" fillId="0" borderId="16" applyNumberFormat="0" applyFill="0" applyAlignment="0" applyProtection="0"/>
    <xf numFmtId="0" fontId="21" fillId="21" borderId="0" applyNumberFormat="0" applyBorder="0" applyAlignment="0" applyProtection="0"/>
    <xf numFmtId="0" fontId="21" fillId="24" borderId="0" applyNumberFormat="0" applyBorder="0" applyAlignment="0" applyProtection="0"/>
    <xf numFmtId="0" fontId="21" fillId="21" borderId="0" applyNumberFormat="0" applyBorder="0" applyAlignment="0" applyProtection="0"/>
    <xf numFmtId="0" fontId="22" fillId="0" borderId="22" applyNumberFormat="0" applyFill="0" applyAlignment="0" applyProtection="0"/>
    <xf numFmtId="0" fontId="64" fillId="0" borderId="23" applyNumberFormat="0" applyFill="0" applyAlignment="0" applyProtection="0"/>
    <xf numFmtId="0" fontId="23" fillId="0" borderId="24" applyNumberFormat="0" applyFill="0" applyAlignment="0" applyProtection="0"/>
    <xf numFmtId="0" fontId="65" fillId="0" borderId="25" applyNumberFormat="0" applyFill="0" applyAlignment="0" applyProtection="0"/>
    <xf numFmtId="0" fontId="24" fillId="0" borderId="26" applyNumberFormat="0" applyFill="0" applyAlignment="0" applyProtection="0"/>
    <xf numFmtId="0" fontId="66" fillId="0" borderId="27" applyNumberFormat="0" applyFill="0" applyAlignment="0" applyProtection="0"/>
    <xf numFmtId="0" fontId="24" fillId="0" borderId="0" applyNumberFormat="0" applyFill="0" applyBorder="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19"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8" fillId="19" borderId="13" applyNumberFormat="0" applyAlignment="0" applyProtection="0"/>
    <xf numFmtId="4" fontId="34" fillId="0" borderId="0" applyBorder="0">
      <alignment horizontal="right" vertical="center"/>
    </xf>
    <xf numFmtId="0" fontId="34" fillId="0" borderId="9">
      <alignment horizontal="right" vertical="center"/>
    </xf>
    <xf numFmtId="0" fontId="68"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1" fontId="19" fillId="39" borderId="0" applyBorder="0">
      <alignment horizontal="right" vertical="center"/>
    </xf>
    <xf numFmtId="0" fontId="38" fillId="19" borderId="13" applyNumberFormat="0" applyAlignment="0" applyProtection="0"/>
    <xf numFmtId="0" fontId="31" fillId="0" borderId="0"/>
    <xf numFmtId="182" fontId="19" fillId="0" borderId="0" applyFill="0" applyBorder="0" applyAlignment="0" applyProtection="0"/>
    <xf numFmtId="183" fontId="19" fillId="0" borderId="0" applyFill="0" applyBorder="0" applyAlignment="0" applyProtection="0"/>
    <xf numFmtId="0" fontId="64" fillId="0" borderId="23" applyNumberFormat="0" applyFill="0" applyAlignment="0" applyProtection="0"/>
    <xf numFmtId="0" fontId="65" fillId="0" borderId="25" applyNumberFormat="0" applyFill="0" applyAlignment="0" applyProtection="0"/>
    <xf numFmtId="0" fontId="66" fillId="0" borderId="27" applyNumberFormat="0" applyFill="0" applyAlignment="0" applyProtection="0"/>
    <xf numFmtId="0" fontId="66" fillId="0" borderId="0" applyNumberFormat="0" applyFill="0" applyBorder="0" applyAlignment="0" applyProtection="0"/>
    <xf numFmtId="0" fontId="33" fillId="0" borderId="0"/>
    <xf numFmtId="0" fontId="33"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pplyNumberFormat="0" applyFill="0" applyBorder="0" applyAlignment="0" applyProtection="0"/>
    <xf numFmtId="0" fontId="25" fillId="0" borderId="0" applyNumberFormat="0" applyFill="0" applyBorder="0" applyAlignment="0" applyProtection="0">
      <alignment vertical="top"/>
      <protection locked="0"/>
    </xf>
    <xf numFmtId="0" fontId="60" fillId="0" borderId="16" applyNumberFormat="0" applyFill="0" applyAlignment="0" applyProtection="0"/>
    <xf numFmtId="0" fontId="19" fillId="43" borderId="0" applyNumberFormat="0" applyFont="0" applyBorder="0" applyAlignment="0"/>
    <xf numFmtId="0" fontId="19" fillId="43" borderId="0" applyNumberFormat="0" applyFont="0" applyBorder="0" applyAlignment="0"/>
    <xf numFmtId="0" fontId="19" fillId="43" borderId="0" applyNumberFormat="0" applyFont="0" applyBorder="0" applyAlignment="0"/>
    <xf numFmtId="168" fontId="5"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69" fillId="27" borderId="0" applyNumberFormat="0" applyBorder="0" applyAlignment="0" applyProtection="0"/>
    <xf numFmtId="0" fontId="26" fillId="27" borderId="0" applyNumberFormat="0" applyBorder="0" applyAlignment="0" applyProtection="0"/>
    <xf numFmtId="0" fontId="69" fillId="27" borderId="0" applyNumberFormat="0" applyBorder="0" applyAlignment="0" applyProtection="0"/>
    <xf numFmtId="0" fontId="70"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2" fillId="0" borderId="0"/>
    <xf numFmtId="0" fontId="19" fillId="0" borderId="0"/>
    <xf numFmtId="0" fontId="19" fillId="0" borderId="0"/>
    <xf numFmtId="0" fontId="19" fillId="0" borderId="0"/>
    <xf numFmtId="0" fontId="19" fillId="0" borderId="0"/>
    <xf numFmtId="0" fontId="15" fillId="0" borderId="0"/>
    <xf numFmtId="0" fontId="19" fillId="0" borderId="0"/>
    <xf numFmtId="0" fontId="19" fillId="0" borderId="0"/>
    <xf numFmtId="0" fontId="15" fillId="0" borderId="0"/>
    <xf numFmtId="0" fontId="15" fillId="0" borderId="0"/>
    <xf numFmtId="0" fontId="1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5" fillId="0" borderId="0"/>
    <xf numFmtId="0" fontId="35" fillId="0" borderId="0"/>
    <xf numFmtId="0" fontId="19" fillId="0" borderId="0"/>
    <xf numFmtId="0" fontId="15" fillId="0" borderId="0"/>
    <xf numFmtId="0" fontId="19" fillId="0" borderId="0"/>
    <xf numFmtId="0" fontId="1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5" fillId="0" borderId="0"/>
    <xf numFmtId="0" fontId="32" fillId="0" borderId="0"/>
    <xf numFmtId="0" fontId="19" fillId="0" borderId="0"/>
    <xf numFmtId="0" fontId="19" fillId="0" borderId="0"/>
    <xf numFmtId="0" fontId="1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61" fillId="0" borderId="0"/>
    <xf numFmtId="0" fontId="61" fillId="0" borderId="0"/>
    <xf numFmtId="0" fontId="61" fillId="0" borderId="0"/>
    <xf numFmtId="0" fontId="61" fillId="0" borderId="0"/>
    <xf numFmtId="0" fontId="15" fillId="0" borderId="0"/>
    <xf numFmtId="0" fontId="5" fillId="0" borderId="0"/>
    <xf numFmtId="0" fontId="15" fillId="0" borderId="0"/>
    <xf numFmtId="0" fontId="19" fillId="0" borderId="0"/>
    <xf numFmtId="0" fontId="32" fillId="0" borderId="0"/>
    <xf numFmtId="0" fontId="5" fillId="0" borderId="0"/>
    <xf numFmtId="0" fontId="15" fillId="0" borderId="0"/>
    <xf numFmtId="0" fontId="15" fillId="0" borderId="0"/>
    <xf numFmtId="0" fontId="15" fillId="0" borderId="0"/>
    <xf numFmtId="0" fontId="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9" fillId="0" borderId="0">
      <alignment vertical="top"/>
    </xf>
    <xf numFmtId="0" fontId="1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9" fillId="0" borderId="0"/>
    <xf numFmtId="0" fontId="5" fillId="0" borderId="0"/>
    <xf numFmtId="0" fontId="19" fillId="0" borderId="0"/>
    <xf numFmtId="0" fontId="19" fillId="0" borderId="0"/>
    <xf numFmtId="0" fontId="19" fillId="0" borderId="0"/>
    <xf numFmtId="0" fontId="15" fillId="0" borderId="0"/>
    <xf numFmtId="0" fontId="15" fillId="0" borderId="0"/>
    <xf numFmtId="0" fontId="15" fillId="0" borderId="0"/>
    <xf numFmtId="0" fontId="19" fillId="0" borderId="0"/>
    <xf numFmtId="0" fontId="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5" fillId="0" borderId="0"/>
    <xf numFmtId="0" fontId="15" fillId="0" borderId="0"/>
    <xf numFmtId="0" fontId="15" fillId="0" borderId="0"/>
    <xf numFmtId="0" fontId="15" fillId="0" borderId="0"/>
    <xf numFmtId="0" fontId="15" fillId="0" borderId="0"/>
    <xf numFmtId="0" fontId="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5" fillId="0" borderId="0"/>
    <xf numFmtId="0" fontId="15" fillId="0" borderId="0"/>
    <xf numFmtId="0" fontId="15" fillId="0" borderId="0"/>
    <xf numFmtId="0" fontId="15" fillId="0" borderId="0"/>
    <xf numFmtId="0" fontId="15" fillId="0" borderId="0"/>
    <xf numFmtId="0" fontId="19"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9" fillId="0" borderId="0"/>
    <xf numFmtId="0" fontId="1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5" fillId="0" borderId="0"/>
    <xf numFmtId="0" fontId="15" fillId="0" borderId="0"/>
    <xf numFmtId="0" fontId="15" fillId="0" borderId="0"/>
    <xf numFmtId="0" fontId="15" fillId="0" borderId="0"/>
    <xf numFmtId="4" fontId="34" fillId="0" borderId="0" applyFill="0" applyBorder="0" applyProtection="0">
      <alignment horizontal="right" vertical="center"/>
    </xf>
    <xf numFmtId="0" fontId="44" fillId="0" borderId="0" applyNumberFormat="0" applyFill="0" applyBorder="0" applyProtection="0">
      <alignment horizontal="left" vertical="center"/>
    </xf>
    <xf numFmtId="0" fontId="34" fillId="0" borderId="9" applyNumberFormat="0" applyFill="0" applyAlignment="0" applyProtection="0"/>
    <xf numFmtId="0" fontId="19" fillId="44" borderId="0" applyNumberFormat="0" applyBorder="0" applyAlignment="0" applyProtection="0"/>
    <xf numFmtId="0" fontId="19" fillId="22" borderId="18" applyNumberFormat="0" applyFont="0" applyAlignment="0" applyProtection="0"/>
    <xf numFmtId="0" fontId="15" fillId="22" borderId="18" applyNumberFormat="0" applyFont="0" applyAlignment="0" applyProtection="0"/>
    <xf numFmtId="0" fontId="17" fillId="18" borderId="0" applyNumberFormat="0" applyBorder="0" applyAlignment="0" applyProtection="0"/>
    <xf numFmtId="0" fontId="27" fillId="16" borderId="28" applyNumberFormat="0" applyAlignment="0" applyProtection="0"/>
    <xf numFmtId="0" fontId="27" fillId="25" borderId="28" applyNumberFormat="0" applyAlignment="0" applyProtection="0"/>
    <xf numFmtId="184" fontId="34" fillId="45" borderId="8" applyNumberFormat="0" applyFont="0" applyBorder="0" applyAlignment="0" applyProtection="0">
      <alignment horizontal="right" vertical="center"/>
    </xf>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5" fillId="0" borderId="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9"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9"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9"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 fontId="19" fillId="42" borderId="28" applyNumberFormat="0" applyProtection="0">
      <alignment vertical="center"/>
    </xf>
    <xf numFmtId="4" fontId="19" fillId="42" borderId="29" applyNumberFormat="0" applyProtection="0">
      <alignment vertical="center"/>
    </xf>
    <xf numFmtId="4" fontId="71" fillId="42" borderId="29" applyNumberFormat="0" applyProtection="0">
      <alignment horizontal="left" vertical="center" indent="1"/>
    </xf>
    <xf numFmtId="4" fontId="19" fillId="42" borderId="28" applyNumberFormat="0" applyProtection="0">
      <alignment horizontal="left" vertical="center" indent="1"/>
    </xf>
    <xf numFmtId="0" fontId="19" fillId="46" borderId="28" applyNumberFormat="0" applyProtection="0">
      <alignment horizontal="left" vertical="center" indent="1"/>
    </xf>
    <xf numFmtId="4" fontId="28" fillId="18" borderId="29" applyNumberFormat="0" applyProtection="0">
      <alignment horizontal="right" vertical="center"/>
    </xf>
    <xf numFmtId="4" fontId="28" fillId="17" borderId="29" applyNumberFormat="0" applyProtection="0">
      <alignment horizontal="right" vertical="center"/>
    </xf>
    <xf numFmtId="4" fontId="28" fillId="35" borderId="29" applyNumberFormat="0" applyProtection="0">
      <alignment horizontal="right" vertical="center"/>
    </xf>
    <xf numFmtId="4" fontId="28" fillId="28" borderId="29" applyNumberFormat="0" applyProtection="0">
      <alignment horizontal="right" vertical="center"/>
    </xf>
    <xf numFmtId="4" fontId="28" fillId="32" borderId="29" applyNumberFormat="0" applyProtection="0">
      <alignment horizontal="right" vertical="center"/>
    </xf>
    <xf numFmtId="4" fontId="28" fillId="34" borderId="29" applyNumberFormat="0" applyProtection="0">
      <alignment horizontal="right" vertical="center"/>
    </xf>
    <xf numFmtId="4" fontId="28" fillId="36" borderId="29" applyNumberFormat="0" applyProtection="0">
      <alignment horizontal="right" vertical="center"/>
    </xf>
    <xf numFmtId="4" fontId="28" fillId="47" borderId="29" applyNumberFormat="0" applyProtection="0">
      <alignment horizontal="right" vertical="center"/>
    </xf>
    <xf numFmtId="4" fontId="28" fillId="26" borderId="29" applyNumberFormat="0" applyProtection="0">
      <alignment horizontal="right" vertical="center"/>
    </xf>
    <xf numFmtId="4" fontId="71" fillId="48" borderId="28" applyNumberFormat="0" applyProtection="0">
      <alignment horizontal="left" vertical="center" indent="1"/>
    </xf>
    <xf numFmtId="4" fontId="19" fillId="49" borderId="30" applyNumberFormat="0" applyProtection="0">
      <alignment horizontal="left" vertical="center" indent="1"/>
    </xf>
    <xf numFmtId="4" fontId="19" fillId="50" borderId="0" applyNumberFormat="0" applyProtection="0">
      <alignment horizontal="left" vertical="center" indent="1"/>
    </xf>
    <xf numFmtId="0" fontId="19" fillId="46" borderId="28" applyNumberFormat="0" applyProtection="0">
      <alignment horizontal="left" vertical="center" indent="1"/>
    </xf>
    <xf numFmtId="4" fontId="19" fillId="49" borderId="28" applyNumberFormat="0" applyProtection="0">
      <alignment horizontal="left" vertical="center" indent="1"/>
    </xf>
    <xf numFmtId="4" fontId="19" fillId="51" borderId="28" applyNumberFormat="0" applyProtection="0">
      <alignment horizontal="left" vertical="center" indent="1"/>
    </xf>
    <xf numFmtId="0" fontId="19" fillId="50" borderId="29" applyNumberFormat="0" applyProtection="0">
      <alignment horizontal="left" vertical="center" indent="1"/>
    </xf>
    <xf numFmtId="0" fontId="19" fillId="51" borderId="28" applyNumberFormat="0" applyProtection="0">
      <alignment horizontal="left" vertical="center" indent="1"/>
    </xf>
    <xf numFmtId="0" fontId="19" fillId="52" borderId="29" applyNumberFormat="0" applyProtection="0">
      <alignment horizontal="left" vertical="center" indent="1"/>
    </xf>
    <xf numFmtId="0" fontId="19" fillId="52" borderId="29" applyNumberFormat="0" applyProtection="0">
      <alignment horizontal="left" vertical="top" indent="1"/>
    </xf>
    <xf numFmtId="0" fontId="19" fillId="53" borderId="29" applyNumberFormat="0" applyProtection="0">
      <alignment horizontal="left" vertical="center" indent="1"/>
    </xf>
    <xf numFmtId="0" fontId="19" fillId="53" borderId="29" applyNumberFormat="0" applyProtection="0">
      <alignment horizontal="left" vertical="top" indent="1"/>
    </xf>
    <xf numFmtId="0" fontId="19" fillId="54" borderId="29" applyNumberFormat="0" applyProtection="0">
      <alignment horizontal="left" vertical="center" indent="1"/>
    </xf>
    <xf numFmtId="0" fontId="19" fillId="54" borderId="29" applyNumberFormat="0" applyProtection="0">
      <alignment horizontal="left" vertical="top" indent="1"/>
    </xf>
    <xf numFmtId="4" fontId="28" fillId="55" borderId="29" applyNumberFormat="0" applyProtection="0">
      <alignment vertical="center"/>
    </xf>
    <xf numFmtId="4" fontId="19" fillId="55" borderId="29" applyNumberFormat="0" applyProtection="0">
      <alignment vertical="center"/>
    </xf>
    <xf numFmtId="4" fontId="28" fillId="55" borderId="29" applyNumberFormat="0" applyProtection="0">
      <alignment horizontal="left" vertical="center" indent="1"/>
    </xf>
    <xf numFmtId="0" fontId="28" fillId="55" borderId="29" applyNumberFormat="0" applyProtection="0">
      <alignment horizontal="left" vertical="top" indent="1"/>
    </xf>
    <xf numFmtId="4" fontId="19" fillId="49" borderId="28" applyNumberFormat="0" applyProtection="0">
      <alignment horizontal="right" vertical="center"/>
    </xf>
    <xf numFmtId="4" fontId="19" fillId="56" borderId="29" applyNumberFormat="0" applyProtection="0">
      <alignment horizontal="right" vertical="center"/>
    </xf>
    <xf numFmtId="0" fontId="19" fillId="46" borderId="28" applyNumberFormat="0" applyProtection="0">
      <alignment horizontal="left" vertical="center" indent="1"/>
    </xf>
    <xf numFmtId="0" fontId="19" fillId="46" borderId="28" applyNumberFormat="0" applyProtection="0">
      <alignment horizontal="left" vertical="center" indent="1"/>
    </xf>
    <xf numFmtId="0" fontId="19" fillId="0" borderId="0"/>
    <xf numFmtId="4" fontId="19" fillId="56" borderId="29" applyNumberFormat="0" applyProtection="0">
      <alignment horizontal="right" vertical="center"/>
    </xf>
    <xf numFmtId="0" fontId="72"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34" fillId="44" borderId="9"/>
    <xf numFmtId="0" fontId="73" fillId="25" borderId="28" applyNumberFormat="0" applyAlignment="0" applyProtection="0"/>
    <xf numFmtId="0" fontId="27" fillId="16" borderId="28" applyNumberFormat="0" applyAlignment="0" applyProtection="0"/>
    <xf numFmtId="0" fontId="27" fillId="16" borderId="28" applyNumberFormat="0" applyAlignment="0" applyProtection="0"/>
    <xf numFmtId="0" fontId="27" fillId="16" borderId="28" applyNumberFormat="0" applyAlignment="0" applyProtection="0"/>
    <xf numFmtId="0" fontId="27" fillId="25" borderId="28" applyNumberFormat="0" applyAlignment="0" applyProtection="0"/>
    <xf numFmtId="0" fontId="27" fillId="25" borderId="28" applyNumberFormat="0" applyAlignment="0" applyProtection="0"/>
    <xf numFmtId="0" fontId="27" fillId="25" borderId="28" applyNumberFormat="0" applyAlignment="0" applyProtection="0"/>
    <xf numFmtId="0" fontId="27" fillId="25" borderId="28" applyNumberFormat="0" applyAlignment="0" applyProtection="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3" fontId="3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5" fillId="0" borderId="0"/>
    <xf numFmtId="0" fontId="15" fillId="0" borderId="0"/>
    <xf numFmtId="0" fontId="1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4" fillId="0" borderId="0"/>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31" fillId="57" borderId="31" applyNumberFormat="0" applyProtection="0">
      <alignment horizontal="center" wrapText="1"/>
    </xf>
    <xf numFmtId="0" fontId="31" fillId="57" borderId="32" applyNumberFormat="0" applyAlignment="0" applyProtection="0">
      <alignment wrapText="1"/>
    </xf>
    <xf numFmtId="0" fontId="19" fillId="58" borderId="0" applyNumberFormat="0" applyBorder="0">
      <alignment horizontal="center" wrapText="1"/>
    </xf>
    <xf numFmtId="0" fontId="19" fillId="59" borderId="33" applyNumberFormat="0">
      <alignment wrapText="1"/>
    </xf>
    <xf numFmtId="0" fontId="19" fillId="59" borderId="0" applyNumberFormat="0" applyBorder="0">
      <alignment wrapText="1"/>
    </xf>
    <xf numFmtId="0" fontId="19" fillId="0" borderId="0" applyNumberFormat="0" applyFill="0" applyBorder="0" applyProtection="0">
      <alignment horizontal="right" wrapText="1"/>
    </xf>
    <xf numFmtId="179" fontId="19" fillId="0" borderId="0" applyFill="0" applyBorder="0" applyAlignment="0" applyProtection="0">
      <alignment wrapText="1"/>
    </xf>
    <xf numFmtId="185" fontId="19" fillId="0" borderId="0" applyFill="0" applyBorder="0" applyAlignment="0" applyProtection="0">
      <alignment wrapText="1"/>
    </xf>
    <xf numFmtId="185" fontId="19" fillId="0" borderId="0" applyFill="0" applyBorder="0" applyAlignment="0" applyProtection="0">
      <alignment wrapText="1"/>
    </xf>
    <xf numFmtId="186" fontId="19" fillId="0" borderId="0" applyFill="0" applyBorder="0" applyAlignment="0" applyProtection="0">
      <alignment wrapText="1"/>
    </xf>
    <xf numFmtId="186" fontId="19" fillId="0" borderId="0" applyFill="0" applyBorder="0" applyAlignment="0" applyProtection="0">
      <alignment wrapText="1"/>
    </xf>
    <xf numFmtId="187" fontId="19" fillId="0" borderId="0" applyFill="0" applyBorder="0" applyAlignment="0" applyProtection="0">
      <alignment wrapText="1"/>
    </xf>
    <xf numFmtId="0" fontId="19" fillId="0" borderId="0" applyNumberFormat="0" applyFill="0" applyBorder="0" applyProtection="0">
      <alignment horizontal="right" wrapText="1"/>
    </xf>
    <xf numFmtId="0" fontId="19" fillId="0" borderId="0" applyNumberFormat="0" applyFill="0" applyBorder="0">
      <alignment horizontal="right" wrapText="1"/>
    </xf>
    <xf numFmtId="17" fontId="19" fillId="0" borderId="0" applyFill="0" applyBorder="0">
      <alignment horizontal="right" wrapText="1"/>
    </xf>
    <xf numFmtId="188" fontId="19" fillId="0" borderId="0" applyFill="0" applyBorder="0" applyAlignment="0" applyProtection="0">
      <alignment wrapText="1"/>
    </xf>
    <xf numFmtId="0" fontId="75" fillId="0" borderId="0" applyNumberFormat="0" applyFill="0" applyBorder="0">
      <alignment horizontal="left" wrapText="1"/>
    </xf>
    <xf numFmtId="0" fontId="31" fillId="0" borderId="0" applyNumberFormat="0" applyFill="0" applyBorder="0">
      <alignment horizontal="center" wrapText="1"/>
    </xf>
    <xf numFmtId="0" fontId="31" fillId="0" borderId="0" applyNumberFormat="0" applyFill="0" applyBorder="0">
      <alignment horizontal="center" wrapText="1"/>
    </xf>
    <xf numFmtId="0" fontId="76" fillId="1" borderId="34" applyNumberFormat="0" applyProtection="0">
      <alignment horizontal="left" vertical="top"/>
    </xf>
    <xf numFmtId="0" fontId="7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78" fillId="0" borderId="0"/>
    <xf numFmtId="0" fontId="36"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19" fillId="60" borderId="0" applyNumberFormat="0" applyBorder="0">
      <protection locked="0"/>
    </xf>
    <xf numFmtId="0" fontId="64" fillId="0" borderId="23" applyNumberFormat="0" applyFill="0" applyAlignment="0" applyProtection="0"/>
    <xf numFmtId="0" fontId="19" fillId="0" borderId="35" applyNumberFormat="0" applyFill="0" applyAlignment="0" applyProtection="0"/>
    <xf numFmtId="0" fontId="19" fillId="0" borderId="35" applyNumberFormat="0" applyFill="0" applyAlignment="0" applyProtection="0"/>
    <xf numFmtId="0" fontId="19" fillId="0" borderId="35" applyNumberFormat="0" applyFill="0" applyAlignment="0" applyProtection="0"/>
    <xf numFmtId="0" fontId="64" fillId="0" borderId="23" applyNumberFormat="0" applyFill="0" applyAlignment="0" applyProtection="0"/>
    <xf numFmtId="0" fontId="64" fillId="0" borderId="23" applyNumberFormat="0" applyFill="0" applyAlignment="0" applyProtection="0"/>
    <xf numFmtId="0" fontId="64" fillId="0" borderId="23" applyNumberFormat="0" applyFill="0" applyAlignment="0" applyProtection="0"/>
    <xf numFmtId="0" fontId="64" fillId="0" borderId="23" applyNumberFormat="0" applyFill="0" applyAlignment="0" applyProtection="0"/>
    <xf numFmtId="0" fontId="65" fillId="0" borderId="25" applyNumberFormat="0" applyFill="0" applyAlignment="0" applyProtection="0"/>
    <xf numFmtId="0" fontId="19" fillId="0" borderId="25" applyNumberFormat="0" applyFill="0" applyAlignment="0" applyProtection="0"/>
    <xf numFmtId="0" fontId="19" fillId="0" borderId="25" applyNumberFormat="0" applyFill="0" applyAlignment="0" applyProtection="0"/>
    <xf numFmtId="0" fontId="19" fillId="0" borderId="25" applyNumberFormat="0" applyFill="0" applyAlignment="0" applyProtection="0"/>
    <xf numFmtId="0" fontId="65" fillId="0" borderId="25" applyNumberFormat="0" applyFill="0" applyAlignment="0" applyProtection="0"/>
    <xf numFmtId="0" fontId="65" fillId="0" borderId="25" applyNumberFormat="0" applyFill="0" applyAlignment="0" applyProtection="0"/>
    <xf numFmtId="0" fontId="65" fillId="0" borderId="25" applyNumberFormat="0" applyFill="0" applyAlignment="0" applyProtection="0"/>
    <xf numFmtId="0" fontId="65" fillId="0" borderId="25" applyNumberFormat="0" applyFill="0" applyAlignment="0" applyProtection="0"/>
    <xf numFmtId="0" fontId="66" fillId="0" borderId="27" applyNumberFormat="0" applyFill="0" applyAlignment="0" applyProtection="0"/>
    <xf numFmtId="0" fontId="19" fillId="0" borderId="36" applyNumberFormat="0" applyFill="0" applyAlignment="0" applyProtection="0"/>
    <xf numFmtId="0" fontId="19" fillId="0" borderId="36" applyNumberFormat="0" applyFill="0" applyAlignment="0" applyProtection="0"/>
    <xf numFmtId="0" fontId="19" fillId="0" borderId="36" applyNumberFormat="0" applyFill="0" applyAlignment="0" applyProtection="0"/>
    <xf numFmtId="0" fontId="66" fillId="0" borderId="27" applyNumberFormat="0" applyFill="0" applyAlignment="0" applyProtection="0"/>
    <xf numFmtId="0" fontId="66" fillId="0" borderId="27" applyNumberFormat="0" applyFill="0" applyAlignment="0" applyProtection="0"/>
    <xf numFmtId="0" fontId="66" fillId="0" borderId="27" applyNumberFormat="0" applyFill="0" applyAlignment="0" applyProtection="0"/>
    <xf numFmtId="0" fontId="66" fillId="0" borderId="27" applyNumberFormat="0" applyFill="0" applyAlignment="0" applyProtection="0"/>
    <xf numFmtId="0" fontId="66"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29" fillId="0" borderId="37" applyNumberFormat="0" applyFill="0" applyAlignment="0" applyProtection="0"/>
    <xf numFmtId="0" fontId="29" fillId="0" borderId="38" applyNumberFormat="0" applyFill="0" applyAlignment="0" applyProtection="0"/>
    <xf numFmtId="0" fontId="29" fillId="0" borderId="38" applyNumberFormat="0" applyFill="0" applyAlignment="0" applyProtection="0"/>
    <xf numFmtId="0" fontId="29" fillId="0" borderId="39" applyNumberFormat="0" applyFill="0" applyAlignment="0" applyProtection="0"/>
    <xf numFmtId="0" fontId="29" fillId="0" borderId="39" applyNumberFormat="0" applyFill="0" applyAlignment="0" applyProtection="0"/>
    <xf numFmtId="0" fontId="29" fillId="0" borderId="39" applyNumberFormat="0" applyFill="0" applyAlignment="0" applyProtection="0"/>
    <xf numFmtId="0" fontId="29" fillId="0" borderId="37" applyNumberFormat="0" applyFill="0" applyAlignment="0" applyProtection="0"/>
    <xf numFmtId="0" fontId="29" fillId="0" borderId="37" applyNumberFormat="0" applyFill="0" applyAlignment="0" applyProtection="0"/>
    <xf numFmtId="0" fontId="29" fillId="0" borderId="37" applyNumberFormat="0" applyFill="0" applyAlignment="0" applyProtection="0"/>
    <xf numFmtId="0" fontId="29" fillId="0" borderId="37" applyNumberFormat="0" applyFill="0" applyAlignment="0" applyProtection="0"/>
    <xf numFmtId="0" fontId="29" fillId="0" borderId="37" applyNumberFormat="0" applyFill="0" applyAlignment="0" applyProtection="0"/>
    <xf numFmtId="189" fontId="71" fillId="61" borderId="0" applyNumberFormat="0" applyBorder="0">
      <protection locked="0"/>
    </xf>
    <xf numFmtId="178" fontId="71" fillId="61" borderId="0" applyNumberFormat="0" applyBorder="0">
      <protection locked="0"/>
    </xf>
    <xf numFmtId="0" fontId="27" fillId="25" borderId="28" applyNumberFormat="0" applyAlignment="0" applyProtection="0"/>
    <xf numFmtId="190" fontId="19" fillId="0" borderId="0" applyFont="0" applyFill="0" applyBorder="0" applyAlignment="0" applyProtection="0"/>
    <xf numFmtId="191" fontId="19" fillId="0" borderId="0" applyFont="0" applyFill="0" applyBorder="0" applyAlignment="0" applyProtection="0"/>
    <xf numFmtId="0" fontId="80" fillId="41" borderId="17" applyNumberFormat="0" applyAlignment="0" applyProtection="0"/>
    <xf numFmtId="0" fontId="18" fillId="41" borderId="17" applyNumberFormat="0" applyAlignment="0" applyProtection="0"/>
    <xf numFmtId="0" fontId="18" fillId="41" borderId="17" applyNumberFormat="0" applyAlignment="0" applyProtection="0"/>
    <xf numFmtId="0" fontId="18" fillId="41" borderId="17" applyNumberFormat="0" applyAlignment="0" applyProtection="0"/>
    <xf numFmtId="0" fontId="18" fillId="41" borderId="17" applyNumberFormat="0" applyAlignment="0" applyProtection="0"/>
    <xf numFmtId="0" fontId="18" fillId="41" borderId="17" applyNumberFormat="0" applyAlignment="0" applyProtection="0"/>
    <xf numFmtId="0" fontId="20" fillId="0" borderId="0" applyNumberFormat="0" applyFill="0" applyBorder="0" applyAlignment="0" applyProtection="0"/>
    <xf numFmtId="0" fontId="37" fillId="0" borderId="0" applyNumberFormat="0" applyFill="0" applyBorder="0" applyAlignment="0" applyProtection="0"/>
    <xf numFmtId="190" fontId="19" fillId="0" borderId="0" applyFont="0" applyFill="0" applyBorder="0" applyAlignment="0" applyProtection="0"/>
    <xf numFmtId="191" fontId="19" fillId="0" borderId="0" applyFont="0" applyFill="0" applyBorder="0" applyAlignment="0" applyProtection="0"/>
    <xf numFmtId="0" fontId="37" fillId="0" borderId="0" applyNumberFormat="0" applyFill="0" applyBorder="0" applyAlignment="0" applyProtection="0"/>
    <xf numFmtId="0" fontId="81" fillId="0" borderId="40">
      <alignment horizontal="left"/>
    </xf>
    <xf numFmtId="0" fontId="81" fillId="0" borderId="41">
      <alignment horizontal="center"/>
      <protection hidden="1"/>
    </xf>
    <xf numFmtId="0" fontId="19" fillId="54" borderId="42">
      <alignment horizontal="center" vertical="center"/>
    </xf>
    <xf numFmtId="0" fontId="81" fillId="0" borderId="40">
      <alignment horizontal="left"/>
    </xf>
    <xf numFmtId="0" fontId="19" fillId="0" borderId="0" applyNumberFormat="0" applyFill="0" applyBorder="0" applyAlignment="0" applyProtection="0"/>
    <xf numFmtId="0" fontId="34" fillId="0" borderId="0"/>
    <xf numFmtId="0" fontId="5" fillId="0" borderId="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7" fillId="23" borderId="0" applyNumberFormat="0" applyBorder="0" applyAlignment="0" applyProtection="0"/>
    <xf numFmtId="0" fontId="18" fillId="41" borderId="17" applyNumberFormat="0" applyAlignment="0" applyProtection="0"/>
    <xf numFmtId="0" fontId="20" fillId="0" borderId="0" applyNumberFormat="0" applyFill="0" applyBorder="0" applyAlignment="0" applyProtection="0"/>
    <xf numFmtId="0" fontId="22" fillId="0" borderId="22" applyNumberFormat="0" applyFill="0" applyAlignment="0" applyProtection="0"/>
    <xf numFmtId="0" fontId="23" fillId="0" borderId="24" applyNumberFormat="0" applyFill="0" applyAlignment="0" applyProtection="0"/>
    <xf numFmtId="0" fontId="24" fillId="0" borderId="26"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13" fillId="11" borderId="0" applyNumberFormat="0" applyBorder="0" applyAlignment="0" applyProtection="0"/>
    <xf numFmtId="0" fontId="5" fillId="0" borderId="0"/>
    <xf numFmtId="0" fontId="13" fillId="8" borderId="0" applyNumberFormat="0" applyBorder="0" applyAlignment="0" applyProtection="0"/>
    <xf numFmtId="0" fontId="27" fillId="16" borderId="28" applyNumberFormat="0" applyAlignment="0" applyProtection="0"/>
    <xf numFmtId="0" fontId="2" fillId="0" borderId="6" applyNumberFormat="0" applyFill="0" applyAlignment="0" applyProtection="0"/>
    <xf numFmtId="0" fontId="5" fillId="0" borderId="0"/>
    <xf numFmtId="0" fontId="2" fillId="0" borderId="6" applyNumberFormat="0" applyFill="0" applyAlignment="0" applyProtection="0"/>
    <xf numFmtId="0" fontId="5" fillId="0" borderId="0"/>
    <xf numFmtId="168" fontId="5" fillId="0" borderId="0" applyFont="0" applyFill="0" applyBorder="0" applyAlignment="0" applyProtection="0"/>
    <xf numFmtId="0" fontId="5" fillId="0" borderId="0"/>
    <xf numFmtId="168" fontId="19"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0" borderId="0"/>
    <xf numFmtId="0" fontId="14" fillId="0" borderId="0"/>
    <xf numFmtId="0" fontId="14" fillId="0" borderId="0"/>
    <xf numFmtId="0" fontId="14" fillId="0" borderId="0" applyNumberFormat="0" applyFont="0" applyFill="0" applyBorder="0" applyProtection="0">
      <alignment horizontal="left" vertical="center" indent="2"/>
    </xf>
    <xf numFmtId="0" fontId="14" fillId="0" borderId="0" applyNumberFormat="0" applyFont="0" applyFill="0" applyBorder="0" applyProtection="0">
      <alignment horizontal="left" vertical="center" indent="5"/>
    </xf>
    <xf numFmtId="0" fontId="14" fillId="0" borderId="0" applyNumberFormat="0" applyFont="0" applyFill="0" applyBorder="0" applyProtection="0">
      <alignment horizontal="left" vertical="center" indent="5"/>
    </xf>
    <xf numFmtId="0" fontId="44" fillId="63" borderId="0" applyBorder="0" applyAlignment="0"/>
    <xf numFmtId="0" fontId="34" fillId="63" borderId="0" applyBorder="0">
      <alignment horizontal="right" vertical="center"/>
    </xf>
    <xf numFmtId="0" fontId="34" fillId="64" borderId="0" applyBorder="0">
      <alignment horizontal="right" vertical="center"/>
    </xf>
    <xf numFmtId="0" fontId="34" fillId="64" borderId="0" applyBorder="0">
      <alignment horizontal="right" vertical="center"/>
    </xf>
    <xf numFmtId="0" fontId="45" fillId="64" borderId="8">
      <alignment horizontal="right" vertical="center"/>
    </xf>
    <xf numFmtId="0" fontId="46" fillId="64" borderId="8">
      <alignment horizontal="right" vertical="center"/>
    </xf>
    <xf numFmtId="0" fontId="45" fillId="43" borderId="8">
      <alignment horizontal="right" vertical="center"/>
    </xf>
    <xf numFmtId="0" fontId="45" fillId="43" borderId="8">
      <alignment horizontal="right" vertical="center"/>
    </xf>
    <xf numFmtId="0" fontId="45" fillId="43" borderId="45">
      <alignment horizontal="right" vertical="center"/>
    </xf>
    <xf numFmtId="0" fontId="45" fillId="43" borderId="46">
      <alignment horizontal="right" vertical="center"/>
    </xf>
    <xf numFmtId="0" fontId="34" fillId="43" borderId="47">
      <alignment horizontal="left" vertical="center" wrapText="1" indent="2"/>
    </xf>
    <xf numFmtId="0" fontId="34" fillId="0" borderId="47">
      <alignment horizontal="left" vertical="center" wrapText="1" indent="2"/>
    </xf>
    <xf numFmtId="0" fontId="34" fillId="64" borderId="45">
      <alignment horizontal="left" vertical="center"/>
    </xf>
    <xf numFmtId="0" fontId="34" fillId="0" borderId="0" applyBorder="0">
      <alignment horizontal="right" vertical="center"/>
    </xf>
    <xf numFmtId="0" fontId="34" fillId="0" borderId="8">
      <alignment horizontal="right" vertical="center"/>
    </xf>
    <xf numFmtId="1" fontId="82" fillId="64" borderId="0" applyBorder="0">
      <alignment horizontal="right" vertical="center"/>
    </xf>
    <xf numFmtId="0" fontId="14" fillId="51" borderId="8"/>
    <xf numFmtId="0" fontId="34" fillId="0" borderId="8" applyNumberFormat="0" applyFill="0" applyAlignment="0" applyProtection="0"/>
    <xf numFmtId="0" fontId="14" fillId="65" borderId="0" applyNumberFormat="0" applyFont="0" applyBorder="0" applyAlignment="0" applyProtection="0"/>
    <xf numFmtId="0" fontId="14" fillId="65" borderId="0" applyNumberFormat="0" applyFont="0" applyBorder="0" applyAlignment="0" applyProtection="0"/>
    <xf numFmtId="4" fontId="14" fillId="0" borderId="0"/>
    <xf numFmtId="0" fontId="34" fillId="65" borderId="8"/>
    <xf numFmtId="0" fontId="14" fillId="0" borderId="0"/>
    <xf numFmtId="0" fontId="14" fillId="0" borderId="0"/>
    <xf numFmtId="0" fontId="5" fillId="0" borderId="0"/>
    <xf numFmtId="0" fontId="39" fillId="0" borderId="0" applyNumberFormat="0" applyFill="0" applyBorder="0" applyAlignment="0" applyProtection="0"/>
  </cellStyleXfs>
  <cellXfs count="80">
    <xf numFmtId="0" fontId="0" fillId="0" borderId="0" xfId="0"/>
    <xf numFmtId="165" fontId="0" fillId="0" borderId="0" xfId="0" applyNumberFormat="1"/>
    <xf numFmtId="2" fontId="0" fillId="0" borderId="0" xfId="0" applyNumberFormat="1"/>
    <xf numFmtId="165" fontId="2" fillId="2" borderId="1" xfId="0" applyNumberFormat="1" applyFont="1" applyFill="1" applyBorder="1"/>
    <xf numFmtId="2" fontId="2" fillId="2" borderId="1" xfId="0" applyNumberFormat="1" applyFont="1" applyFill="1" applyBorder="1"/>
    <xf numFmtId="0" fontId="2" fillId="0" borderId="0" xfId="0" applyFont="1"/>
    <xf numFmtId="0" fontId="2" fillId="2" borderId="0" xfId="0" applyFont="1" applyFill="1"/>
    <xf numFmtId="2" fontId="2" fillId="2" borderId="0" xfId="0" applyNumberFormat="1" applyFont="1" applyFill="1"/>
    <xf numFmtId="0" fontId="0" fillId="0" borderId="0" xfId="0" applyAlignment="1">
      <alignment horizontal="left" indent="1"/>
    </xf>
    <xf numFmtId="0" fontId="0" fillId="0" borderId="0" xfId="0" applyAlignment="1">
      <alignment horizontal="center"/>
    </xf>
    <xf numFmtId="0" fontId="2" fillId="0" borderId="0" xfId="0" applyFont="1" applyAlignment="1">
      <alignment horizontal="center"/>
    </xf>
    <xf numFmtId="0" fontId="1" fillId="0" borderId="0" xfId="0" applyFont="1"/>
    <xf numFmtId="0" fontId="2" fillId="3" borderId="0" xfId="0" applyFont="1" applyFill="1"/>
    <xf numFmtId="0" fontId="0" fillId="4" borderId="0" xfId="0" applyFill="1"/>
    <xf numFmtId="0" fontId="0" fillId="4" borderId="1" xfId="0" applyFill="1" applyBorder="1"/>
    <xf numFmtId="0" fontId="3" fillId="0" borderId="0" xfId="0" applyFont="1"/>
    <xf numFmtId="0" fontId="2" fillId="5" borderId="0" xfId="0" applyFont="1" applyFill="1"/>
    <xf numFmtId="10" fontId="0" fillId="0" borderId="0" xfId="0" applyNumberFormat="1"/>
    <xf numFmtId="10" fontId="3" fillId="0" borderId="0" xfId="0" applyNumberFormat="1" applyFont="1"/>
    <xf numFmtId="0" fontId="4" fillId="0" borderId="0" xfId="0" applyFont="1"/>
    <xf numFmtId="9" fontId="3" fillId="0" borderId="0" xfId="0" applyNumberFormat="1" applyFont="1"/>
    <xf numFmtId="1" fontId="0" fillId="0" borderId="0" xfId="0" applyNumberFormat="1"/>
    <xf numFmtId="0" fontId="6" fillId="0" borderId="0" xfId="0" applyFont="1" applyAlignment="1">
      <alignment horizontal="left" vertical="center" indent="4"/>
    </xf>
    <xf numFmtId="0" fontId="10" fillId="0" borderId="0" xfId="0" applyFont="1" applyAlignment="1">
      <alignment vertical="center"/>
    </xf>
    <xf numFmtId="9" fontId="0" fillId="0" borderId="0" xfId="1" applyFont="1"/>
    <xf numFmtId="9" fontId="0" fillId="0" borderId="0" xfId="0" applyNumberFormat="1"/>
    <xf numFmtId="0" fontId="0" fillId="0" borderId="43" xfId="1" applyNumberFormat="1" applyFont="1" applyBorder="1"/>
    <xf numFmtId="0" fontId="0" fillId="62" borderId="0" xfId="0" applyFill="1"/>
    <xf numFmtId="0" fontId="7" fillId="62" borderId="0" xfId="0" applyFont="1" applyFill="1" applyAlignment="1">
      <alignment vertical="center"/>
    </xf>
    <xf numFmtId="0" fontId="8" fillId="62" borderId="0" xfId="0" applyFont="1" applyFill="1" applyAlignment="1">
      <alignment vertical="center"/>
    </xf>
    <xf numFmtId="0" fontId="7" fillId="62" borderId="0" xfId="0" applyFont="1" applyFill="1" applyAlignment="1">
      <alignment horizontal="justify" vertical="center"/>
    </xf>
    <xf numFmtId="0" fontId="6" fillId="62" borderId="0" xfId="0" applyFont="1" applyFill="1" applyAlignment="1">
      <alignment vertical="center"/>
    </xf>
    <xf numFmtId="0" fontId="0" fillId="62" borderId="44" xfId="0" applyFill="1" applyBorder="1"/>
    <xf numFmtId="0" fontId="0" fillId="0" borderId="48" xfId="0" applyBorder="1"/>
    <xf numFmtId="2" fontId="0" fillId="0" borderId="43" xfId="0" applyNumberFormat="1" applyBorder="1"/>
    <xf numFmtId="0" fontId="83" fillId="0" borderId="52" xfId="0" applyFont="1" applyBorder="1"/>
    <xf numFmtId="193" fontId="83" fillId="0" borderId="0" xfId="0" applyNumberFormat="1" applyFont="1"/>
    <xf numFmtId="194" fontId="83" fillId="0" borderId="0" xfId="0" applyNumberFormat="1" applyFont="1"/>
    <xf numFmtId="0" fontId="0" fillId="0" borderId="43" xfId="0" applyBorder="1"/>
    <xf numFmtId="165" fontId="0" fillId="0" borderId="0" xfId="1" applyNumberFormat="1" applyFont="1" applyBorder="1"/>
    <xf numFmtId="0" fontId="0" fillId="0" borderId="50" xfId="0" applyBorder="1"/>
    <xf numFmtId="2" fontId="2" fillId="0" borderId="0" xfId="0" applyNumberFormat="1" applyFont="1"/>
    <xf numFmtId="0" fontId="83" fillId="0" borderId="53" xfId="0" applyFont="1" applyBorder="1"/>
    <xf numFmtId="0" fontId="0" fillId="0" borderId="51" xfId="0" applyBorder="1"/>
    <xf numFmtId="193" fontId="83" fillId="0" borderId="54" xfId="0" applyNumberFormat="1" applyFont="1" applyBorder="1"/>
    <xf numFmtId="9" fontId="0" fillId="0" borderId="0" xfId="1" applyFont="1" applyBorder="1"/>
    <xf numFmtId="192" fontId="83" fillId="0" borderId="0" xfId="0" applyNumberFormat="1" applyFont="1"/>
    <xf numFmtId="0" fontId="2" fillId="0" borderId="43" xfId="0" applyFont="1" applyBorder="1"/>
    <xf numFmtId="193" fontId="83" fillId="0" borderId="53" xfId="0" applyNumberFormat="1" applyFont="1" applyBorder="1"/>
    <xf numFmtId="9" fontId="0" fillId="0" borderId="48" xfId="1" applyFont="1" applyBorder="1"/>
    <xf numFmtId="194" fontId="83" fillId="0" borderId="53" xfId="0" applyNumberFormat="1" applyFont="1" applyBorder="1"/>
    <xf numFmtId="166" fontId="0" fillId="0" borderId="0" xfId="0" applyNumberFormat="1"/>
    <xf numFmtId="195" fontId="83" fillId="0" borderId="53" xfId="0" applyNumberFormat="1" applyFont="1" applyBorder="1"/>
    <xf numFmtId="0" fontId="83" fillId="0" borderId="43" xfId="1" applyNumberFormat="1" applyFont="1" applyBorder="1"/>
    <xf numFmtId="0" fontId="0" fillId="0" borderId="49" xfId="0" applyBorder="1"/>
    <xf numFmtId="192" fontId="83" fillId="0" borderId="48" xfId="0" applyNumberFormat="1" applyFont="1" applyBorder="1"/>
    <xf numFmtId="0" fontId="83" fillId="0" borderId="43" xfId="0" applyFont="1" applyBorder="1"/>
    <xf numFmtId="9" fontId="2" fillId="0" borderId="0" xfId="0" applyNumberFormat="1" applyFont="1"/>
    <xf numFmtId="9" fontId="2" fillId="0" borderId="0" xfId="1" applyFont="1" applyBorder="1"/>
    <xf numFmtId="166" fontId="2" fillId="0" borderId="0" xfId="0" applyNumberFormat="1" applyFont="1"/>
    <xf numFmtId="9" fontId="2" fillId="0" borderId="0" xfId="1" applyFont="1"/>
    <xf numFmtId="0" fontId="31" fillId="7" borderId="2" xfId="0" applyFont="1" applyFill="1" applyBorder="1" applyAlignment="1">
      <alignment horizontal="center" vertical="center" wrapText="1"/>
    </xf>
    <xf numFmtId="0" fontId="31" fillId="0" borderId="2" xfId="0" applyFont="1" applyBorder="1" applyAlignment="1">
      <alignment horizontal="center" vertical="center"/>
    </xf>
    <xf numFmtId="9" fontId="14" fillId="0" borderId="2" xfId="1" applyFont="1" applyBorder="1" applyAlignment="1">
      <alignment horizontal="center" vertical="center"/>
    </xf>
    <xf numFmtId="0" fontId="14" fillId="0" borderId="2" xfId="0" applyFont="1" applyBorder="1" applyAlignment="1">
      <alignment vertical="center"/>
    </xf>
    <xf numFmtId="0" fontId="0" fillId="0" borderId="43" xfId="0" applyBorder="1" applyAlignment="1">
      <alignment horizontal="center"/>
    </xf>
    <xf numFmtId="0" fontId="0" fillId="0" borderId="0" xfId="0" applyAlignment="1">
      <alignment horizontal="center"/>
    </xf>
    <xf numFmtId="0" fontId="0" fillId="0" borderId="48" xfId="0" applyBorder="1" applyAlignment="1">
      <alignment horizontal="center"/>
    </xf>
    <xf numFmtId="0" fontId="0" fillId="5" borderId="0" xfId="0" applyFill="1" applyAlignment="1">
      <alignment horizontal="center"/>
    </xf>
    <xf numFmtId="0" fontId="84" fillId="6" borderId="3" xfId="0" applyFont="1" applyFill="1" applyBorder="1" applyAlignment="1">
      <alignment vertical="center" wrapText="1"/>
    </xf>
    <xf numFmtId="0" fontId="85" fillId="6" borderId="4" xfId="0" applyFont="1" applyFill="1"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88" fillId="6" borderId="3" xfId="0" applyFont="1" applyFill="1" applyBorder="1" applyAlignment="1">
      <alignment horizontal="left" vertical="center" wrapText="1"/>
    </xf>
    <xf numFmtId="0" fontId="88" fillId="6" borderId="4" xfId="0" applyFont="1" applyFill="1" applyBorder="1" applyAlignment="1">
      <alignment horizontal="left" vertical="center" wrapText="1"/>
    </xf>
    <xf numFmtId="0" fontId="88" fillId="6" borderId="55" xfId="0" applyFont="1" applyFill="1" applyBorder="1" applyAlignment="1">
      <alignment horizontal="left" vertical="center" wrapText="1"/>
    </xf>
    <xf numFmtId="0" fontId="84" fillId="6" borderId="2" xfId="0" applyFont="1" applyFill="1" applyBorder="1" applyAlignment="1">
      <alignment vertical="center" wrapText="1"/>
    </xf>
    <xf numFmtId="0" fontId="85" fillId="6" borderId="2" xfId="0" applyFont="1" applyFill="1" applyBorder="1" applyAlignment="1">
      <alignment vertical="center"/>
    </xf>
    <xf numFmtId="0" fontId="84" fillId="6" borderId="2" xfId="0" applyFont="1" applyFill="1" applyBorder="1" applyAlignment="1">
      <alignment vertical="top" wrapText="1"/>
    </xf>
    <xf numFmtId="0" fontId="85" fillId="6" borderId="2" xfId="0" applyFont="1" applyFill="1" applyBorder="1"/>
  </cellXfs>
  <cellStyles count="2579">
    <cellStyle name="???????????" xfId="3" xr:uid="{900AE491-6A59-4D97-A3DE-F7A50BA50C48}"/>
    <cellStyle name="???????_2++" xfId="4" xr:uid="{7B6CA612-9135-4F17-99E6-D8619457FF5A}"/>
    <cellStyle name="=C:\WINNT35\SYSTEM32\COMMAND.COM" xfId="5" xr:uid="{416F28BD-7546-4269-BDA8-36B3B377B238}"/>
    <cellStyle name="05_table figs" xfId="6" xr:uid="{E267C5DE-98A6-48D6-8453-F95C2D04D7AD}"/>
    <cellStyle name="06_per cent" xfId="7" xr:uid="{D05001C4-6ACC-4751-B3B3-83D064F32824}"/>
    <cellStyle name="07_Bold table text" xfId="8" xr:uid="{35B28640-A86A-461A-ACA1-F58189029208}"/>
    <cellStyle name="20 % - Accent1 2" xfId="9" xr:uid="{51AE8F19-5F5A-456B-A77D-BA0B2DD7243F}"/>
    <cellStyle name="20 % - Accent1 2 2" xfId="10" xr:uid="{F3826BDA-7DBF-4887-886E-F6FFC240B418}"/>
    <cellStyle name="20 % - Accent1 2 3" xfId="11" xr:uid="{FF530B13-977B-42F5-A256-DA1543EED828}"/>
    <cellStyle name="20 % - Accent1 2_Global2011PROVISOIRE" xfId="12" xr:uid="{4315A154-C20E-483C-9C39-7B38F38C048C}"/>
    <cellStyle name="20 % - Accent1 3" xfId="13" xr:uid="{AD220979-AF0A-4130-BDDB-9BA9773AD5C2}"/>
    <cellStyle name="20 % - Accent1 4" xfId="14" xr:uid="{23CB8EB4-007F-4976-A047-40DFA51E3AD9}"/>
    <cellStyle name="20 % - Accent1 5" xfId="15" xr:uid="{769ED10D-6280-4EDB-90DE-E8D12310AD5C}"/>
    <cellStyle name="20 % - Accent1 6" xfId="16" xr:uid="{418C43D3-F546-492C-80EA-846F1D3783D3}"/>
    <cellStyle name="20 % - Accent2 2" xfId="17" xr:uid="{6DC54638-4810-45EA-A7B4-D62A344C087E}"/>
    <cellStyle name="20 % - Accent2 2 2" xfId="18" xr:uid="{3CFA75F9-00FC-477E-8A27-9FDB8A6F9037}"/>
    <cellStyle name="20 % - Accent2 2 3" xfId="19" xr:uid="{638D04C2-DCF8-4B08-B576-BAA55FED59BD}"/>
    <cellStyle name="20 % - Accent2 2_Global2011PROVISOIRE" xfId="20" xr:uid="{5CBF49B9-2518-4FF8-9BB5-8BC4F0C44629}"/>
    <cellStyle name="20 % - Accent2 3" xfId="21" xr:uid="{3A189E5B-7973-4840-A6D4-0F52084AC939}"/>
    <cellStyle name="20 % - Accent2 4" xfId="22" xr:uid="{9C652C4E-D265-430D-8BB6-8CDEA184E4ED}"/>
    <cellStyle name="20 % - Accent2 5" xfId="23" xr:uid="{0875CB75-2DC2-4410-B07A-61D217DCBFDF}"/>
    <cellStyle name="20 % - Accent2 6" xfId="24" xr:uid="{79F9E783-5D8D-4C4C-AEC1-782284712C67}"/>
    <cellStyle name="20 % - Accent3 2" xfId="25" xr:uid="{E35F22E3-70AC-4520-91E6-CD8CC8BB6437}"/>
    <cellStyle name="20 % - Accent3 2 2" xfId="26" xr:uid="{1D46C010-84F5-499A-B4CB-B034276EE18F}"/>
    <cellStyle name="20 % - Accent3 2 3" xfId="27" xr:uid="{08A83C4E-97A0-474E-9745-BA9287C995B1}"/>
    <cellStyle name="20 % - Accent3 2_Global2011PROVISOIRE" xfId="28" xr:uid="{6DCDFEF0-FA7D-48DF-9A22-08B3E1A2558B}"/>
    <cellStyle name="20 % - Accent3 3" xfId="29" xr:uid="{FC4F3ECE-5F9E-44D4-9984-EBA589698AB0}"/>
    <cellStyle name="20 % - Accent3 4" xfId="30" xr:uid="{E211183A-7EA4-4439-B9CC-2806CA398F34}"/>
    <cellStyle name="20 % - Accent3 5" xfId="31" xr:uid="{5D4006D8-59E5-4BD3-B146-EE408DAAB510}"/>
    <cellStyle name="20 % - Accent3 6" xfId="32" xr:uid="{A489EF76-13BE-4060-A6F4-2F0A35095DAE}"/>
    <cellStyle name="20 % - Accent4 2" xfId="33" xr:uid="{72110E9B-EC79-48BF-AA4A-354ADC7F0B84}"/>
    <cellStyle name="20 % - Accent4 2 2" xfId="34" xr:uid="{3CA4E563-F7D5-4EFF-B589-9928FC8EDA7D}"/>
    <cellStyle name="20 % - Accent4 2 3" xfId="35" xr:uid="{03889253-CEE4-4439-BA2E-B0E656AEC41E}"/>
    <cellStyle name="20 % - Accent4 2_Global2011PROVISOIRE" xfId="36" xr:uid="{82A616AB-3597-4653-A917-593C0CFF229C}"/>
    <cellStyle name="20 % - Accent4 3" xfId="37" xr:uid="{37510571-1A7E-4C51-88C8-0FAE7C5671AB}"/>
    <cellStyle name="20 % - Accent4 4" xfId="38" xr:uid="{E5DF02F6-5719-464C-A168-EA8FE430A793}"/>
    <cellStyle name="20 % - Accent4 5" xfId="39" xr:uid="{1F4664E0-1B91-4745-B4DC-ADCC505CA52E}"/>
    <cellStyle name="20 % - Accent4 6" xfId="40" xr:uid="{DAC3083B-58B6-452B-A3DB-39670550DC20}"/>
    <cellStyle name="20 % - Accent5 2" xfId="41" xr:uid="{4D84952C-9B79-42E1-9CE0-74FD96D824B3}"/>
    <cellStyle name="20 % - Accent5 2 2" xfId="42" xr:uid="{9AC57018-CD26-47DC-90D9-4E25CA7B9A46}"/>
    <cellStyle name="20 % - Accent5 3" xfId="43" xr:uid="{9D15C782-5ED5-4E9D-8C5F-D3407A982059}"/>
    <cellStyle name="20 % - Accent5 4" xfId="44" xr:uid="{607876EA-70C8-4293-B13D-895F78F96090}"/>
    <cellStyle name="20 % - Accent5 5" xfId="45" xr:uid="{C85AB79B-476C-42A0-BBBF-AC381E7638C4}"/>
    <cellStyle name="20 % - Accent5 6" xfId="46" xr:uid="{CC597E47-9890-46D9-A40B-B968167377B5}"/>
    <cellStyle name="20 % - Accent6 2" xfId="47" xr:uid="{B17448DA-D9A3-4763-BAE6-F4EA3C51AD3A}"/>
    <cellStyle name="20 % - Accent6 2 2" xfId="48" xr:uid="{9872196F-E258-43C3-8525-B6003495988A}"/>
    <cellStyle name="20 % - Accent6 3" xfId="49" xr:uid="{125AD70E-AD58-4D89-884C-A09BB2CAD1B4}"/>
    <cellStyle name="20 % - Accent6 4" xfId="50" xr:uid="{2445ECDA-AEB0-42B7-9F08-15282155700D}"/>
    <cellStyle name="20 % - Accent6 5" xfId="51" xr:uid="{857E334D-7C1A-4113-BB2B-CC46AC083989}"/>
    <cellStyle name="20 % - Accent6 6" xfId="52" xr:uid="{3FD4F4EE-57D9-466C-84D7-28D88123455F}"/>
    <cellStyle name="20% - Accent1 2" xfId="53" xr:uid="{BAC818DB-26FD-4697-A5EC-A36843A6AC14}"/>
    <cellStyle name="20% - Accent2 2" xfId="54" xr:uid="{E59FD16F-DDA3-4184-AE23-ADEB56FAF92B}"/>
    <cellStyle name="20% - Accent3 2" xfId="55" xr:uid="{AED974B1-5A34-4F91-98B9-AB8B3D3BEDE0}"/>
    <cellStyle name="20% - Accent4 2" xfId="56" xr:uid="{C91CF909-495D-45C1-AEFC-4FD3E3CA6E81}"/>
    <cellStyle name="20% - Accent5 2" xfId="57" xr:uid="{253BC3BD-C83B-4DE6-95BE-642931528663}"/>
    <cellStyle name="20% - Accent6 2" xfId="58" xr:uid="{9BDDDE81-59CA-4CF2-9541-B3E628F1DA6D}"/>
    <cellStyle name="2x indented GHG Textfiels" xfId="59" xr:uid="{808CDD07-F4AD-41DD-BD67-BBD502DC7832}"/>
    <cellStyle name="2x indented GHG Textfiels 2" xfId="2550" xr:uid="{50FAB142-539A-40E9-8E55-A7EB993FDF87}"/>
    <cellStyle name="4" xfId="60" xr:uid="{E647C20A-01FD-46BD-97D0-77B221C68703}"/>
    <cellStyle name="4 2" xfId="61" xr:uid="{A2A33B46-24D5-46CA-B296-38A20273BD22}"/>
    <cellStyle name="4_BIL_TRANSFO2011" xfId="62" xr:uid="{BC70CABD-F270-4552-881E-10037F4E305D}"/>
    <cellStyle name="4_BIL_TRANSFO2011_1" xfId="63" xr:uid="{A09E8F92-676D-4C18-AD52-450025E0F120}"/>
    <cellStyle name="4_BIL_TRANSFO2011_1_BIL_TRANSFO2012" xfId="64" xr:uid="{4806AC2D-6F17-4040-9AB3-45912A770C1F}"/>
    <cellStyle name="4_BIL_TRANSFO2011_1_Calcul cons industrie 2011" xfId="65" xr:uid="{CB310BD6-0114-4788-8BA9-AA01C1A413A7}"/>
    <cellStyle name="4_BIL_TRANSFO2011_1_Calcul cons industrie 2011_Calcul cons TERTIAIRE HT 2012" xfId="66" xr:uid="{3F5F7720-BF18-4FF0-B982-8F7D3D480095}"/>
    <cellStyle name="4_BIL_TRANSFO2011_1_Calcul cons TERTIAIRE HT 2012" xfId="67" xr:uid="{B1610E19-55F3-41F9-BDE6-E1EF40676A0D}"/>
    <cellStyle name="4_BIL_TRANSFO2011_1_Calcul cons TERTIAIRE HT 2012_1" xfId="68" xr:uid="{EBFDFCA8-CCB6-424C-AD24-B197CD6239D8}"/>
    <cellStyle name="4_BIL_TRANSFO2011_1_Calcul cons TERTIAIRE HT 2012_Calcul cons TERTIAIRE HT 2012" xfId="69" xr:uid="{665D0ACC-0912-425F-BFE3-0EEEAEF43008}"/>
    <cellStyle name="4_BIL_TRANSFO2011_1_Global" xfId="70" xr:uid="{F860FFB6-7158-4643-9756-FE4CEBAE7A76}"/>
    <cellStyle name="4_BIL_TRANSFO2011_1_Global2012PROVISOIRE" xfId="71" xr:uid="{BEC4BCE7-65E3-4903-BA6A-ABD6F376D4AF}"/>
    <cellStyle name="4_BIL_TRANSFO2011_1_Global2012PROVISOIRE_Calcul cons TERTIAIRE HT 2012" xfId="72" xr:uid="{27E55562-829A-4DA6-B07A-CBF8C86114B2}"/>
    <cellStyle name="4_BIL_TRANSFO2011_1_NormalisationTotale" xfId="73" xr:uid="{C35B669D-160C-4B52-AFA2-8F9DB87E4FFB}"/>
    <cellStyle name="4_BIL_TRANSFO2011_1_TAB FINAL COMPAR" xfId="74" xr:uid="{761BC3DC-C594-48F0-88EF-55286397F6A1}"/>
    <cellStyle name="4_BIL_TRANSFO2011_BIL_TRANSFO2012" xfId="75" xr:uid="{5B8C4CCE-DABB-4B60-9C7D-DEB67DD3C15C}"/>
    <cellStyle name="4_BIL_TRANSFO2011_Calcul cons industrie 2011" xfId="76" xr:uid="{72A860DD-D8AD-49CC-8F7E-9227526D5A6B}"/>
    <cellStyle name="4_BIL_TRANSFO2011_Calcul cons industrie 2011_Calcul cons TERTIAIRE HT 2012" xfId="77" xr:uid="{88463908-9F6B-40F6-B226-EC9761EDF2C9}"/>
    <cellStyle name="4_BIL_TRANSFO2011_Calcul cons TERTIAIRE HT 2012" xfId="78" xr:uid="{64C1AF3D-4B92-4427-8603-09A621DC8935}"/>
    <cellStyle name="4_BIL_TRANSFO2011_Calcul cons TERTIAIRE HT 2012_1" xfId="79" xr:uid="{E54E35B9-C30E-4ED3-BAD9-302381E1C89B}"/>
    <cellStyle name="4_BIL_TRANSFO2011_Calcul cons TERTIAIRE HT 2012_Calcul cons TERTIAIRE HT 2012" xfId="80" xr:uid="{3763439F-81BE-4F63-B60A-28F8ABFF3B54}"/>
    <cellStyle name="4_BIL_TRANSFO2011_Global" xfId="81" xr:uid="{90379BC3-EADA-4349-8090-16091AEDEC5D}"/>
    <cellStyle name="4_BIL_TRANSFO2011_Global2012PROVISOIRE" xfId="82" xr:uid="{DFD6ADAE-C8B1-435E-9EEC-BD0ABFAF7F24}"/>
    <cellStyle name="4_BIL_TRANSFO2011_Global2012PROVISOIRE_Calcul cons TERTIAIRE HT 2012" xfId="83" xr:uid="{7D709DE9-CA06-474B-9228-521144164DF5}"/>
    <cellStyle name="4_BIL_TRANSFO2011_NormalisationTotale" xfId="84" xr:uid="{51CC3673-7ABD-4A29-80AF-345664AE07A3}"/>
    <cellStyle name="4_BIL_TRANSFO2011_TAB FINAL COMPAR" xfId="85" xr:uid="{16D995BC-DF86-4102-8F99-DFDBE7706376}"/>
    <cellStyle name="4_BilanGlobal2010" xfId="86" xr:uid="{270C9C67-88F2-416B-AFE0-D921F90B7D06}"/>
    <cellStyle name="4_BilanGlobal2010_Calcul cons TERTIAIRE HT 2012" xfId="87" xr:uid="{4F89C952-B0C8-4F26-BD39-104CD81E9166}"/>
    <cellStyle name="4_BilanGlobal2010_Consom transport routier RBC" xfId="88" xr:uid="{3E302EAF-1574-4905-8F30-FD8A51C719EC}"/>
    <cellStyle name="4_BilanGlobal2010_FACTURE 2011" xfId="89" xr:uid="{B5C17886-D311-46E2-A998-E5FB8430979A}"/>
    <cellStyle name="4_BilanGlobal2010_Global" xfId="90" xr:uid="{FDB9E877-7C16-44A4-9C17-FF5677CE5325}"/>
    <cellStyle name="4_BilanGlobal2010_Global2012PROVISOIRE" xfId="91" xr:uid="{5837D05D-6B40-4743-BCC5-4763DF3B4C91}"/>
    <cellStyle name="4_BilanGlobal2010_INDUSTRIE2010et2011provisoire" xfId="92" xr:uid="{1050B1A6-3928-40FF-8BA2-0EFF13957804}"/>
    <cellStyle name="4_BilanGlobal2010_INDUSTRIE2010et2011provisoire_bois énergie 2011" xfId="93" xr:uid="{DA14E010-E49C-46F9-9958-1D415BFF4923}"/>
    <cellStyle name="4_BilanGlobal2010_INDUSTRIE2010et2011provisoire_bois énergie 2011_RECAP" xfId="94" xr:uid="{A2CD87B4-18F6-4317-A77D-F46F86C46ED6}"/>
    <cellStyle name="4_BilanGlobal2010_INDUSTRIE2010et2011provisoire_Consom transport routier RBC" xfId="95" xr:uid="{7B617815-7344-4EA8-BC0B-F8359A314D2F}"/>
    <cellStyle name="4_BilanGlobal2010_INDUSTRIE2010et2011provisoire_DETAIL_PARC_CONSOM_2011" xfId="96" xr:uid="{03AAA7A9-AC10-49E2-9190-17401B267AD2}"/>
    <cellStyle name="4_BilanGlobal2010_INDUSTRIE2010et2011provisoire_DETAIL_PARC_CONSOM_2011_RECAP" xfId="97" xr:uid="{620DF0A9-E277-4CFF-A0B2-93BB5B592AEF}"/>
    <cellStyle name="4_BilanGlobal2010_INDUSTRIE2010et2011provisoire_Global" xfId="98" xr:uid="{A626C36C-0516-4480-B1B3-ED1E95909D54}"/>
    <cellStyle name="4_BilanGlobal2010_INDUSTRIE2010et2011provisoire_Global2012PROVISOIRE" xfId="99" xr:uid="{6AE45CFE-C7D1-47BA-A5DD-19B6CF9FC559}"/>
    <cellStyle name="4_BilanGlobal2010_INDUSTRIE2010et2011provisoire_INDUSTRIE2010et2011provisoire" xfId="100" xr:uid="{7568B04F-255F-4A86-AFDA-42227B7350A5}"/>
    <cellStyle name="4_BilanGlobal2010_INDUSTRIE2010et2011provisoire_INDUSTRIE2010et2011provisoire_Calcul cons TERTIAIRE HT 2012" xfId="101" xr:uid="{3CA0E063-16CA-4558-9B2C-287F1C29EE1F}"/>
    <cellStyle name="4_BilanGlobal2010_INDUSTRIE2010et2011provisoire_INDUSTRIE2010et2011provisoire_Consom transport routier RBC" xfId="102" xr:uid="{9827F1A6-026E-4103-AC14-C99D76A2015E}"/>
    <cellStyle name="4_BilanGlobal2010_INDUSTRIE2010et2011provisoire_INDUSTRIE2010et2011provisoire_Global" xfId="103" xr:uid="{4EBB5B6F-F57A-4E99-8F6D-D7EADBE3916E}"/>
    <cellStyle name="4_BilanGlobal2010_INDUSTRIE2010et2011provisoire_INDUSTRIE2010et2011provisoire_Global2012PROVISOIRE" xfId="104" xr:uid="{855944DC-45BF-4AF6-863C-31B82532A1C5}"/>
    <cellStyle name="4_BilanGlobal2010_INDUSTRIE2010et2011provisoire_INDUSTRIE2010et2011provisoire_RECAP" xfId="105" xr:uid="{BA7F1880-BA2E-4202-A459-3D3A4EC30F13}"/>
    <cellStyle name="4_BilanGlobal2010_INDUSTRIE2010et2011provisoire_INDUSTRIE2010et2011provisoire_TAB FINAL COMPAR" xfId="106" xr:uid="{9B9303C4-46CE-4091-B505-50385160AE83}"/>
    <cellStyle name="4_BilanGlobal2010_INDUSTRIE2010et2011provisoire_TAB FINAL COMPAR" xfId="107" xr:uid="{F90260AA-0686-40C4-88F8-34AE25E02B50}"/>
    <cellStyle name="4_BilanGlobal2010_INDUSTRIE2010et2011provisoire_Transfo ps 2011" xfId="108" xr:uid="{02980250-7122-47F3-8AB2-AE1BABD3FAD3}"/>
    <cellStyle name="4_BilanGlobal2010_INDUSTRIE2010et2011provisoire_Transfo ps 2011_Calcul cons TERTIAIRE HT 2012" xfId="109" xr:uid="{98B39235-40C8-4EFC-B166-4E38B739DE0B}"/>
    <cellStyle name="4_BilanGlobal2010_INDUSTRIE2010et2011provisoire_Transfo ps 2011_Consom transport routier RBC" xfId="110" xr:uid="{D60CB6BC-3B8B-46B9-97CE-319BEA589D6E}"/>
    <cellStyle name="4_BilanGlobal2010_INDUSTRIE2010et2011provisoire_Transfo ps 2011_Global" xfId="111" xr:uid="{B2B98C76-1DE0-4E55-93B7-5C5079415DA4}"/>
    <cellStyle name="4_BilanGlobal2010_INDUSTRIE2010et2011provisoire_Transfo ps 2011_Global2012PROVISOIRE" xfId="112" xr:uid="{37CA2669-B7C2-40C5-8D37-2FF7DCF73527}"/>
    <cellStyle name="4_BilanGlobal2010_INDUSTRIE2010et2011provisoire_Transfo ps 2011_RECAP" xfId="113" xr:uid="{F73F2875-C25F-4686-9FF0-44D8DDF5FCF5}"/>
    <cellStyle name="4_BilanGlobal2010_INDUSTRIE2010et2011provisoire_Transfo ps 2011_TAB FINAL COMPAR" xfId="114" xr:uid="{BDEF9A4E-2950-458B-94CD-AE996813F315}"/>
    <cellStyle name="4_BilanGlobal2010_RECAP" xfId="115" xr:uid="{62AA72A1-2DB6-4A3D-98BC-861561DE7FF8}"/>
    <cellStyle name="4_BilanGlobal2010_TAB FINAL COMPAR" xfId="116" xr:uid="{3EB106F8-BFC0-4D60-A837-BD4A3EBE2635}"/>
    <cellStyle name="4_bois énergie 2011" xfId="117" xr:uid="{1516ACDD-A6C6-4C02-A3DE-FC1E18DA4846}"/>
    <cellStyle name="4_bois énergie 2011_RECAP" xfId="118" xr:uid="{BD25B36C-02D8-4101-B2E2-64C8E3C336BE}"/>
    <cellStyle name="4_bois indus tertiaire 2011" xfId="119" xr:uid="{D8865F50-3572-4E45-BF56-F1246DCD5D3A}"/>
    <cellStyle name="4_bois indus tertiaire 2011_RECAP" xfId="120" xr:uid="{429059CA-1C95-4364-9CC2-6ECAF61A565A}"/>
    <cellStyle name="4_Calcul cons TERTIAIRE HT 2012" xfId="121" xr:uid="{5A38A7D8-1EF2-4553-98E3-CB3A401F4692}"/>
    <cellStyle name="4_Consom transport routier RBC" xfId="122" xr:uid="{2DA62BB6-3E23-4C19-B98F-7182D7039446}"/>
    <cellStyle name="4_ConsommationFacture" xfId="123" xr:uid="{5C54AA99-B933-4E1D-8918-E7F088CCF353}"/>
    <cellStyle name="4_détail conso logt2011" xfId="124" xr:uid="{C68F3120-344F-4516-9ED1-99D6B8C23AA7}"/>
    <cellStyle name="4_détail conso logt2011_RECAP" xfId="125" xr:uid="{0EA7185C-9316-43B0-BAE7-FE71FDA6AF81}"/>
    <cellStyle name="4_détail ener renouv logt 2011" xfId="126" xr:uid="{A6A31902-E8E4-467D-9921-AE576E3DE5B0}"/>
    <cellStyle name="4_détail ener renouv logt 2011_1" xfId="127" xr:uid="{58324224-40CF-4B10-BCB4-20DDED906736}"/>
    <cellStyle name="4_détail ener renouv logt 2011_BIL_TRANSFO2012" xfId="128" xr:uid="{AD75E407-672C-4D2D-AC7D-796950ECF656}"/>
    <cellStyle name="4_détail ener renouv logt 2011_Calcul cons industrie 2011" xfId="129" xr:uid="{92C264C2-E192-4079-9B86-3EBA96AE3DCB}"/>
    <cellStyle name="4_détail ener renouv logt 2011_Calcul cons industrie 2011_Calcul cons TERTIAIRE HT 2012" xfId="130" xr:uid="{B416C7CF-117B-466A-8FFF-E3C011C3AF68}"/>
    <cellStyle name="4_détail ener renouv logt 2011_Calcul cons TERTIAIRE HT 2012" xfId="131" xr:uid="{FBB31457-72EB-4208-96D7-2F00264A0C43}"/>
    <cellStyle name="4_détail ener renouv logt 2011_Calcul cons TERTIAIRE HT 2012_1" xfId="132" xr:uid="{D5F5295B-E64D-4FCA-9DD8-CF686FF84302}"/>
    <cellStyle name="4_détail ener renouv logt 2011_Calcul cons TERTIAIRE HT 2012_Calcul cons TERTIAIRE HT 2012" xfId="133" xr:uid="{BD324847-BE8A-4BD7-A841-E874228C2C26}"/>
    <cellStyle name="4_détail ener renouv logt 2011_détail ener renouv logt 2011" xfId="134" xr:uid="{977DC87A-65E1-4117-8C51-AF9F69EA3F12}"/>
    <cellStyle name="4_détail ener renouv logt 2011_DETAIL_PARC_CONSOM_2012" xfId="135" xr:uid="{008ABBAD-7C74-487C-8B13-67A6065158C8}"/>
    <cellStyle name="4_détail ener renouv logt 2011_Feuil1" xfId="136" xr:uid="{BE72297B-69F2-4483-B7B3-D7625DD38B01}"/>
    <cellStyle name="4_détail ener renouv logt 2011_Global" xfId="137" xr:uid="{22A6C114-5C68-4704-BE57-B72C5FE416E2}"/>
    <cellStyle name="4_détail ener renouv logt 2011_Global_1" xfId="138" xr:uid="{955FB028-F09A-4FC5-A7C7-1B42129A9449}"/>
    <cellStyle name="4_détail ener renouv logt 2011_Global2012PROVISOIRE" xfId="139" xr:uid="{31355ABE-8A54-46E2-A9E6-E8E63D2A66A6}"/>
    <cellStyle name="4_détail ener renouv logt 2011_Global2012PROVISOIRE_1" xfId="140" xr:uid="{9732EE32-3504-44C4-BE06-4444567D192E}"/>
    <cellStyle name="4_détail ener renouv logt 2011_Global2012PROVISOIRE_1_Calcul cons TERTIAIRE HT 2012" xfId="141" xr:uid="{47A65D36-83AF-4F71-B407-152834697BF1}"/>
    <cellStyle name="4_détail ener renouv logt 2011_Global2012PROVISOIRE_Calcul cons TERTIAIRE HT 2012" xfId="142" xr:uid="{DA523CC3-9CAC-4766-A6C0-A857A80DDBE5}"/>
    <cellStyle name="4_détail ener renouv logt 2011_NormalisationTotale" xfId="143" xr:uid="{41C4DFB9-DEA6-458F-BD02-C3761F00660E}"/>
    <cellStyle name="4_détail ener renouv logt 2011_RECAP" xfId="144" xr:uid="{1B89BF8D-53E9-4694-99D4-44AC627A60BF}"/>
    <cellStyle name="4_détail ener renouv logt 2011_TAB FINAL COMPAR" xfId="145" xr:uid="{F808A35E-CE35-4D99-93C6-AA4416F422B9}"/>
    <cellStyle name="4_DETAIL_PARC_CONSOM_2010" xfId="146" xr:uid="{EB60FF6A-CDEE-4C9B-8078-2552946E898E}"/>
    <cellStyle name="4_DETAIL_PARC_CONSOM_2010 2" xfId="147" xr:uid="{4AD8E6DC-379F-4A29-AFDF-97BCD9EB5C48}"/>
    <cellStyle name="4_DETAIL_PARC_CONSOM_2010_Calcul cons TERTIAIRE HT 2012" xfId="148" xr:uid="{65F34895-E00A-416B-B740-CC231C697043}"/>
    <cellStyle name="4_DETAIL_PARC_CONSOM_2010_Consom transport routier RBC" xfId="149" xr:uid="{637D2BEE-B53A-4E8B-A6DD-3BA158A76D16}"/>
    <cellStyle name="4_DETAIL_PARC_CONSOM_2010_ConsommationFacture" xfId="150" xr:uid="{C0DA9E8C-5EEE-4ECA-A3D3-E8719058F837}"/>
    <cellStyle name="4_DETAIL_PARC_CONSOM_2010_détail ener renouv logt 2011" xfId="151" xr:uid="{14322B55-62FC-4F61-AA0A-672054A72BCF}"/>
    <cellStyle name="4_DETAIL_PARC_CONSOM_2010_EffetsCombustibles" xfId="152" xr:uid="{2B68FE21-7A31-4C97-A4B3-16832CAB06C4}"/>
    <cellStyle name="4_DETAIL_PARC_CONSOM_2010_ELEC" xfId="153" xr:uid="{012EAB9B-42C8-417D-8CE8-75B60104B251}"/>
    <cellStyle name="4_DETAIL_PARC_CONSOM_2010_ELEC_Calcul cons TERTIAIRE HT 2012" xfId="154" xr:uid="{B4EC29E7-6A1A-4F33-82D4-BD024EA13FBD}"/>
    <cellStyle name="4_DETAIL_PARC_CONSOM_2010_EssaiNormalisationIndustrie" xfId="155" xr:uid="{9F911CF6-60E7-4554-A15C-FE9170265248}"/>
    <cellStyle name="4_DETAIL_PARC_CONSOM_2010_EvolSect" xfId="156" xr:uid="{D6E2FB73-90F7-407A-9D48-014B7BBBC778}"/>
    <cellStyle name="4_DETAIL_PARC_CONSOM_2010_FACTURE 2011" xfId="157" xr:uid="{96B8E2C7-98A5-4549-8C13-6CE38330932E}"/>
    <cellStyle name="4_DETAIL_PARC_CONSOM_2010_Feuil1" xfId="158" xr:uid="{27A40886-8B27-47F9-BD6C-A30A9661A889}"/>
    <cellStyle name="4_DETAIL_PARC_CONSOM_2010_GAZ NAT" xfId="159" xr:uid="{923DFF96-4924-43E3-8C3C-CDFE5EB35E82}"/>
    <cellStyle name="4_DETAIL_PARC_CONSOM_2010_Global" xfId="160" xr:uid="{9035EE3C-1C41-4F85-AA6E-AA676142F757}"/>
    <cellStyle name="4_DETAIL_PARC_CONSOM_2010_Global_1" xfId="161" xr:uid="{6A3869BF-A4C1-4B46-9439-D83109098D35}"/>
    <cellStyle name="4_DETAIL_PARC_CONSOM_2010_Global2011PROVISOIRE" xfId="162" xr:uid="{91F44602-6B81-42CE-B56B-63D1C86EE82B}"/>
    <cellStyle name="4_DETAIL_PARC_CONSOM_2010_Global2011PROVISOIRE_Calcul cons TERTIAIRE HT 2012" xfId="163" xr:uid="{ADB54844-BD22-4CA1-8B7D-36D5B7DE0787}"/>
    <cellStyle name="4_DETAIL_PARC_CONSOM_2010_Global2011PROVISOIRE_TAB FINAL COMPAR" xfId="164" xr:uid="{B8655809-A395-4062-AE0F-0BBBF6F82533}"/>
    <cellStyle name="4_DETAIL_PARC_CONSOM_2010_Global2012PROVISOIRE" xfId="165" xr:uid="{D1B9C99E-63BA-4A58-9F54-ABD7A06E4D15}"/>
    <cellStyle name="4_DETAIL_PARC_CONSOM_2010_Global2012PROVISOIRE_1" xfId="166" xr:uid="{2F42B549-193B-440A-BE2B-688E80793563}"/>
    <cellStyle name="4_DETAIL_PARC_CONSOM_2010_Global2012PROVISOIRE_1_Calcul cons TERTIAIRE HT 2012" xfId="167" xr:uid="{25FB7C19-BF34-4C40-BFE8-136015E8CDF0}"/>
    <cellStyle name="4_DETAIL_PARC_CONSOM_2010_Global2012PROVISOIRE_Calcul cons TERTIAIRE HT 2012" xfId="168" xr:uid="{ADBD9FC6-2AB8-4A6A-B2C9-8A4A1E2D90B0}"/>
    <cellStyle name="4_DETAIL_PARC_CONSOM_2010_Global2012PROVISOIRE_TAB FINAL COMPAR" xfId="169" xr:uid="{3FBFAC8C-7113-4240-9D3E-3D1BEDBE8DD3}"/>
    <cellStyle name="4_DETAIL_PARC_CONSOM_2010_Industrie" xfId="170" xr:uid="{723A82B5-73E7-438B-AB41-D24F82651105}"/>
    <cellStyle name="4_DETAIL_PARC_CONSOM_2010_Industrie_BIL_TRANSFO2012" xfId="171" xr:uid="{429439B7-1D0B-43D2-8314-A71A826B4248}"/>
    <cellStyle name="4_DETAIL_PARC_CONSOM_2010_Industrie_Calcul cons industrie 2011" xfId="172" xr:uid="{0F76971E-B700-4210-BB6A-194D30F34823}"/>
    <cellStyle name="4_DETAIL_PARC_CONSOM_2010_Industrie_Calcul cons industrie 2011_Calcul cons TERTIAIRE HT 2012" xfId="173" xr:uid="{B76AB7D5-0949-4DCC-81C7-DA0793E8DDFF}"/>
    <cellStyle name="4_DETAIL_PARC_CONSOM_2010_Industrie_Calcul cons TERTIAIRE HT 2012" xfId="174" xr:uid="{50D13B35-FE98-475D-BB70-138D1933A00F}"/>
    <cellStyle name="4_DETAIL_PARC_CONSOM_2010_Industrie_Calcul cons TERTIAIRE HT 2012_1" xfId="175" xr:uid="{2254D96F-D44E-45F3-A417-90A6FB3A2033}"/>
    <cellStyle name="4_DETAIL_PARC_CONSOM_2010_Industrie_Calcul cons TERTIAIRE HT 2012_Calcul cons TERTIAIRE HT 2012" xfId="176" xr:uid="{0C73B26A-7459-41A9-855D-6B6B0D754220}"/>
    <cellStyle name="4_DETAIL_PARC_CONSOM_2010_Industrie_Global" xfId="177" xr:uid="{923A6F1A-D261-47E1-9AAB-1F3D393AA759}"/>
    <cellStyle name="4_DETAIL_PARC_CONSOM_2010_Industrie_Global2012PROVISOIRE" xfId="178" xr:uid="{718173EC-8E7C-48CB-A69F-37F588EA6BFB}"/>
    <cellStyle name="4_DETAIL_PARC_CONSOM_2010_Industrie_Global2012PROVISOIRE_Calcul cons TERTIAIRE HT 2012" xfId="179" xr:uid="{5A741E6F-3D78-49A0-9961-2E1F430066C1}"/>
    <cellStyle name="4_DETAIL_PARC_CONSOM_2010_Industrie_NormalisationTotale" xfId="180" xr:uid="{664B35A9-FCA8-40C7-8F23-E405D6DACC0D}"/>
    <cellStyle name="4_DETAIL_PARC_CONSOM_2010_Industrie_TAB FINAL COMPAR" xfId="181" xr:uid="{E6496B3E-D54F-4CB8-A7B6-6447376D1E2D}"/>
    <cellStyle name="4_DETAIL_PARC_CONSOM_2010_INDUSTRIE2010et2011provisoire" xfId="182" xr:uid="{2C297E80-834A-4388-8B14-A9C1A1759D03}"/>
    <cellStyle name="4_DETAIL_PARC_CONSOM_2010_INDUSTRIE2010et2011provisoire_bois énergie 2011" xfId="183" xr:uid="{45D21973-7C74-4C38-85EF-19225ED9B3B8}"/>
    <cellStyle name="4_DETAIL_PARC_CONSOM_2010_INDUSTRIE2010et2011provisoire_bois énergie 2011_RECAP" xfId="184" xr:uid="{5F93DEAA-846A-4FD7-9EA2-2BE78EFB18B8}"/>
    <cellStyle name="4_DETAIL_PARC_CONSOM_2010_INDUSTRIE2010et2011provisoire_Consom transport routier RBC" xfId="185" xr:uid="{7C0EEDC1-6641-4DD1-990D-EDF7F4C48E7A}"/>
    <cellStyle name="4_DETAIL_PARC_CONSOM_2010_INDUSTRIE2010et2011provisoire_DETAIL_PARC_CONSOM_2011" xfId="186" xr:uid="{4517E24C-1F91-499A-9F1F-B2B6B2F97470}"/>
    <cellStyle name="4_DETAIL_PARC_CONSOM_2010_INDUSTRIE2010et2011provisoire_DETAIL_PARC_CONSOM_2011_RECAP" xfId="187" xr:uid="{FE90E0D4-E681-4C83-BD06-F7506D513737}"/>
    <cellStyle name="4_DETAIL_PARC_CONSOM_2010_INDUSTRIE2010et2011provisoire_Global" xfId="188" xr:uid="{E065C44F-79C1-471F-AD9D-3B4A8F078055}"/>
    <cellStyle name="4_DETAIL_PARC_CONSOM_2010_INDUSTRIE2010et2011provisoire_Global2012PROVISOIRE" xfId="189" xr:uid="{6C4C7CA2-1449-4534-BFD0-4092A502E271}"/>
    <cellStyle name="4_DETAIL_PARC_CONSOM_2010_INDUSTRIE2010et2011provisoire_INDUSTRIE2010et2011provisoire" xfId="190" xr:uid="{52AF1D8A-F418-4502-8867-F81B5FF442AB}"/>
    <cellStyle name="4_DETAIL_PARC_CONSOM_2010_INDUSTRIE2010et2011provisoire_INDUSTRIE2010et2011provisoire_Calcul cons TERTIAIRE HT 2012" xfId="191" xr:uid="{051118DA-7733-4931-A00F-574616A84EE8}"/>
    <cellStyle name="4_DETAIL_PARC_CONSOM_2010_INDUSTRIE2010et2011provisoire_INDUSTRIE2010et2011provisoire_Consom transport routier RBC" xfId="192" xr:uid="{C54A439A-91B5-41F1-A969-484A012402B3}"/>
    <cellStyle name="4_DETAIL_PARC_CONSOM_2010_INDUSTRIE2010et2011provisoire_INDUSTRIE2010et2011provisoire_Global" xfId="193" xr:uid="{2F781D62-21E8-47C2-BD3F-7EBCA8E160B0}"/>
    <cellStyle name="4_DETAIL_PARC_CONSOM_2010_INDUSTRIE2010et2011provisoire_INDUSTRIE2010et2011provisoire_Global2012PROVISOIRE" xfId="194" xr:uid="{7C3E74CD-FB08-41A6-91C9-C59DE569B02C}"/>
    <cellStyle name="4_DETAIL_PARC_CONSOM_2010_INDUSTRIE2010et2011provisoire_INDUSTRIE2010et2011provisoire_RECAP" xfId="195" xr:uid="{E11B6CD1-7495-4E8A-A52F-49C1546D301F}"/>
    <cellStyle name="4_DETAIL_PARC_CONSOM_2010_INDUSTRIE2010et2011provisoire_INDUSTRIE2010et2011provisoire_TAB FINAL COMPAR" xfId="196" xr:uid="{4194E649-0623-4722-95BF-33748732AD0D}"/>
    <cellStyle name="4_DETAIL_PARC_CONSOM_2010_INDUSTRIE2010et2011provisoire_TAB FINAL COMPAR" xfId="197" xr:uid="{2A9D9094-067C-460A-8672-54A4FAAEE3F6}"/>
    <cellStyle name="4_DETAIL_PARC_CONSOM_2010_INDUSTRIE2010et2011provisoire_Transfo ps 2011" xfId="198" xr:uid="{6AC23F92-EFEA-400B-8406-51982E3704B8}"/>
    <cellStyle name="4_DETAIL_PARC_CONSOM_2010_INDUSTRIE2010et2011provisoire_Transfo ps 2011_Calcul cons TERTIAIRE HT 2012" xfId="199" xr:uid="{F9A516C1-A37E-407A-B972-3CAAEDC1D281}"/>
    <cellStyle name="4_DETAIL_PARC_CONSOM_2010_INDUSTRIE2010et2011provisoire_Transfo ps 2011_Consom transport routier RBC" xfId="200" xr:uid="{A1AF8B13-2E87-4D9C-9D27-6FFBF641EDC5}"/>
    <cellStyle name="4_DETAIL_PARC_CONSOM_2010_INDUSTRIE2010et2011provisoire_Transfo ps 2011_Global" xfId="201" xr:uid="{537572F8-5A65-4197-9FF9-2B5A21270051}"/>
    <cellStyle name="4_DETAIL_PARC_CONSOM_2010_INDUSTRIE2010et2011provisoire_Transfo ps 2011_Global2012PROVISOIRE" xfId="202" xr:uid="{516399A6-D0B9-4753-9362-BB816026EAB9}"/>
    <cellStyle name="4_DETAIL_PARC_CONSOM_2010_INDUSTRIE2010et2011provisoire_Transfo ps 2011_RECAP" xfId="203" xr:uid="{797C27B8-C18E-4E62-8F92-7C8BC242F448}"/>
    <cellStyle name="4_DETAIL_PARC_CONSOM_2010_INDUSTRIE2010et2011provisoire_Transfo ps 2011_TAB FINAL COMPAR" xfId="204" xr:uid="{EDDE637D-89A7-4DD6-B308-8995CF006934}"/>
    <cellStyle name="4_DETAIL_PARC_CONSOM_2010_NormalisationLogement" xfId="205" xr:uid="{4337AD67-5934-4506-B5DA-6F98D8183A72}"/>
    <cellStyle name="4_DETAIL_PARC_CONSOM_2010_NormalisationTertiaire" xfId="206" xr:uid="{A1BB94BD-EC69-4DC0-BE23-22DAD12CCD6B}"/>
    <cellStyle name="4_DETAIL_PARC_CONSOM_2010_NormalisationTotale" xfId="207" xr:uid="{CCADFA1F-3561-4FEF-B976-07E588EF63E1}"/>
    <cellStyle name="4_DETAIL_PARC_CONSOM_2010_par vecteur" xfId="208" xr:uid="{D5223D58-333B-413B-B293-6FB207AEB0D7}"/>
    <cellStyle name="4_DETAIL_PARC_CONSOM_2010_RECAP" xfId="209" xr:uid="{BAF53553-55BB-4FCA-90BC-0D4D0AFCBA94}"/>
    <cellStyle name="4_DETAIL_PARC_CONSOM_2010_TAB FINAL COMPAR" xfId="210" xr:uid="{B85C06DF-26CF-4D96-937F-EDD5263228AF}"/>
    <cellStyle name="4_DETAIL_PARC_CONSOM_2011" xfId="211" xr:uid="{61DCD6F8-EC78-45F2-8FA0-32D9E1B372A5}"/>
    <cellStyle name="4_DETAIL_PARC_CONSOM_2011_BIL_TRANSFO2012" xfId="212" xr:uid="{7BF1F753-FD0D-401A-BCB4-C73381310C55}"/>
    <cellStyle name="4_DETAIL_PARC_CONSOM_2011_Calcul cons industrie 2011" xfId="213" xr:uid="{2C0E0490-04F5-417E-AAA8-C580F99DAC26}"/>
    <cellStyle name="4_DETAIL_PARC_CONSOM_2011_Calcul cons industrie 2011_Calcul cons TERTIAIRE HT 2012" xfId="214" xr:uid="{B90553EC-E871-4C2F-8511-C53CF1C13897}"/>
    <cellStyle name="4_DETAIL_PARC_CONSOM_2011_Calcul cons TERTIAIRE HT 2012" xfId="215" xr:uid="{B252FFC5-D761-438D-8ACA-3F38B0E84913}"/>
    <cellStyle name="4_DETAIL_PARC_CONSOM_2011_Calcul cons TERTIAIRE HT 2012_1" xfId="216" xr:uid="{1D968CC1-7736-4C9C-A119-4AE231EAEAD4}"/>
    <cellStyle name="4_DETAIL_PARC_CONSOM_2011_Calcul cons TERTIAIRE HT 2012_Calcul cons TERTIAIRE HT 2012" xfId="217" xr:uid="{C467015D-7AC6-4319-8072-E5B499911898}"/>
    <cellStyle name="4_DETAIL_PARC_CONSOM_2011_détail ener renouv logt 2011" xfId="218" xr:uid="{E170C810-247E-49C2-B3B5-42055864784E}"/>
    <cellStyle name="4_DETAIL_PARC_CONSOM_2011_DETAIL_PARC_CONSOM_2012" xfId="219" xr:uid="{A95B0FA7-7567-4DAC-A32F-47B7C881C1C8}"/>
    <cellStyle name="4_DETAIL_PARC_CONSOM_2011_Feuil1" xfId="220" xr:uid="{FB64CAB2-D552-431A-A332-038D62848916}"/>
    <cellStyle name="4_DETAIL_PARC_CONSOM_2011_Global" xfId="221" xr:uid="{85E2B785-C58F-4644-8668-D80ABFE6D595}"/>
    <cellStyle name="4_DETAIL_PARC_CONSOM_2011_Global_1" xfId="222" xr:uid="{29ADA57F-FEC9-4B55-B338-9A45EFB3147B}"/>
    <cellStyle name="4_DETAIL_PARC_CONSOM_2011_Global2012PROVISOIRE" xfId="223" xr:uid="{80604E0E-B4A3-4CA1-8007-5CA6583AA9A1}"/>
    <cellStyle name="4_DETAIL_PARC_CONSOM_2011_Global2012PROVISOIRE_1" xfId="224" xr:uid="{CC4F3974-B115-46DD-8E43-0EBBE07DB4AF}"/>
    <cellStyle name="4_DETAIL_PARC_CONSOM_2011_Global2012PROVISOIRE_1_Calcul cons TERTIAIRE HT 2012" xfId="225" xr:uid="{7ACDB79A-868F-47F4-9E87-AACF07D72527}"/>
    <cellStyle name="4_DETAIL_PARC_CONSOM_2011_Global2012PROVISOIRE_Calcul cons TERTIAIRE HT 2012" xfId="226" xr:uid="{D742E2E6-2883-46D2-BD7A-62587A84914E}"/>
    <cellStyle name="4_DETAIL_PARC_CONSOM_2011_NormalisationTotale" xfId="227" xr:uid="{7F9A92C5-129B-4EBA-B37A-0895F480E6EC}"/>
    <cellStyle name="4_DETAIL_PARC_CONSOM_2011_RECAP" xfId="228" xr:uid="{A2CE1470-08DB-4456-931A-3D7AAD62D1B2}"/>
    <cellStyle name="4_DETAIL_PARC_CONSOM_2011_TAB FINAL COMPAR" xfId="229" xr:uid="{9BC7F909-45A6-469B-B4B3-661435C1C672}"/>
    <cellStyle name="4_DETAIL_PARC_CONSOM_2012" xfId="230" xr:uid="{7F3DA75E-E3F9-4204-883B-9D2DF5AFC409}"/>
    <cellStyle name="4_EffetsCombustibles" xfId="231" xr:uid="{E9094E40-FB60-4CEF-9B1B-6EB1F147FBB5}"/>
    <cellStyle name="4_ELEC" xfId="232" xr:uid="{FA44A2AE-F75D-4237-8899-A154EE01A4AA}"/>
    <cellStyle name="4_EssaiNormalisationIndustrie" xfId="233" xr:uid="{A2C0C175-3683-4DF7-A1A6-3C2064DDA32B}"/>
    <cellStyle name="4_EvolSect" xfId="234" xr:uid="{AFD2445B-B33B-475E-934D-D5054DB02E78}"/>
    <cellStyle name="4_Feuil1" xfId="235" xr:uid="{A936D39B-BFE4-4DB3-A4BD-77FEE62018B4}"/>
    <cellStyle name="4_Feuil1_1" xfId="236" xr:uid="{D59AD940-7DD1-421C-84F3-E9F66289EC81}"/>
    <cellStyle name="4_Feuil1_BIL_TRANSFO2012" xfId="237" xr:uid="{9D8191E5-EE2B-40A4-AB18-1CE301791AA3}"/>
    <cellStyle name="4_Feuil1_Calcul cons industrie 2011" xfId="238" xr:uid="{0A55B61B-AADE-496D-8406-C21D7C584B75}"/>
    <cellStyle name="4_Feuil1_Calcul cons industrie 2011_Calcul cons TERTIAIRE HT 2012" xfId="239" xr:uid="{E4212BA7-05E9-489D-812D-EC7865D4A524}"/>
    <cellStyle name="4_Feuil1_Calcul cons TERTIAIRE HT 2012" xfId="240" xr:uid="{721DA262-B032-44FF-B35C-F8AF8E63BCAE}"/>
    <cellStyle name="4_Feuil1_Calcul cons TERTIAIRE HT 2012_1" xfId="241" xr:uid="{6E1D7FA8-B477-49FA-96A4-B293FF5F3FD0}"/>
    <cellStyle name="4_Feuil1_Calcul cons TERTIAIRE HT 2012_Calcul cons TERTIAIRE HT 2012" xfId="242" xr:uid="{9DCA0B09-7517-49AC-BA6E-EEE3B13805BB}"/>
    <cellStyle name="4_Feuil1_détail ener renouv logt 2011" xfId="243" xr:uid="{B8C2F337-2DC4-4266-BF2E-4803E2C22E3B}"/>
    <cellStyle name="4_Feuil1_DETAIL_PARC_CONSOM_2012" xfId="244" xr:uid="{45397B71-0B85-40C5-B0C5-A7AF5EFFDD4D}"/>
    <cellStyle name="4_Feuil1_Feuil1" xfId="245" xr:uid="{628FDB91-AFE4-4130-A34F-65713E4C481D}"/>
    <cellStyle name="4_Feuil1_Global" xfId="246" xr:uid="{51EA44D3-C186-45FE-889F-F5F0414893A2}"/>
    <cellStyle name="4_Feuil1_Global_1" xfId="247" xr:uid="{81FCE75D-C8A3-47AD-8953-FD0E403A78F6}"/>
    <cellStyle name="4_Feuil1_Global2012PROVISOIRE" xfId="248" xr:uid="{0D5BC369-9E73-4833-8B56-B8B165B8603B}"/>
    <cellStyle name="4_Feuil1_Global2012PROVISOIRE_1" xfId="249" xr:uid="{666D3827-F9C4-46C6-8801-9CAE22E9870B}"/>
    <cellStyle name="4_Feuil1_Global2012PROVISOIRE_1_Calcul cons TERTIAIRE HT 2012" xfId="250" xr:uid="{A37E4F5C-A97C-457B-8589-851027C7161C}"/>
    <cellStyle name="4_Feuil1_Global2012PROVISOIRE_Calcul cons TERTIAIRE HT 2012" xfId="251" xr:uid="{2C873C16-306D-437A-BA08-794EE0C1E64B}"/>
    <cellStyle name="4_Feuil1_NormalisationTotale" xfId="252" xr:uid="{A89C158F-8CBD-4C5E-BFDC-1BE95B2C3351}"/>
    <cellStyle name="4_Feuil1_RECAP" xfId="253" xr:uid="{8B4A2672-5CC4-4CE9-9B68-D06779A6E7A4}"/>
    <cellStyle name="4_Feuil1_TAB FINAL COMPAR" xfId="254" xr:uid="{8762E606-866C-4C90-8BFA-53E0285A4A91}"/>
    <cellStyle name="4_GAZ NAT" xfId="255" xr:uid="{37E61F62-4DAA-4FB5-80E9-15600FC10E07}"/>
    <cellStyle name="4_Global" xfId="256" xr:uid="{632BDF4A-2799-4EED-8F06-0447D718D5F2}"/>
    <cellStyle name="4_Global 2" xfId="257" xr:uid="{71C961F8-2B71-4335-B4BC-17A7F600FE42}"/>
    <cellStyle name="4_Global_1" xfId="258" xr:uid="{C89021EC-7CDE-4226-AC83-EC6555253C14}"/>
    <cellStyle name="4_Global_1_BIL_TRANSFO2012" xfId="259" xr:uid="{BAA32E63-8342-47E6-9CE6-A476F06DECA6}"/>
    <cellStyle name="4_Global_1_Calcul cons industrie 2011" xfId="260" xr:uid="{C387795F-F196-449C-B722-37B168FC30D8}"/>
    <cellStyle name="4_Global_1_Calcul cons industrie 2011_Calcul cons TERTIAIRE HT 2012" xfId="261" xr:uid="{186C6D04-CBF9-4F45-8808-68D6C3E64104}"/>
    <cellStyle name="4_Global_1_Calcul cons TERTIAIRE HT 2012" xfId="262" xr:uid="{4B52697B-C950-44E4-A7E9-6D6007786818}"/>
    <cellStyle name="4_Global_1_Calcul cons TERTIAIRE HT 2012_1" xfId="263" xr:uid="{366CA4C7-D461-414C-AC7B-0F2D1908EE37}"/>
    <cellStyle name="4_Global_1_Calcul cons TERTIAIRE HT 2012_Calcul cons TERTIAIRE HT 2012" xfId="264" xr:uid="{D2557F61-8B18-42B8-98A7-A8C0DEAA6D7A}"/>
    <cellStyle name="4_Global_1_Global" xfId="265" xr:uid="{657A9357-F5E2-4610-9DCE-C3C569D8CE63}"/>
    <cellStyle name="4_Global_1_Global2012PROVISOIRE" xfId="266" xr:uid="{87FC74ED-D540-4FC9-862F-80890D2BB578}"/>
    <cellStyle name="4_Global_1_Global2012PROVISOIRE_Calcul cons TERTIAIRE HT 2012" xfId="267" xr:uid="{6AECC5F9-0D25-4C41-8990-16799CAC0EA5}"/>
    <cellStyle name="4_Global_1_NormalisationTotale" xfId="268" xr:uid="{DD3891AF-510A-402F-BE90-60D666C9C42C}"/>
    <cellStyle name="4_Global_1_TAB FINAL COMPAR" xfId="269" xr:uid="{6BB306C6-D284-4FBB-8D93-A1FEA72554E0}"/>
    <cellStyle name="4_Global_2" xfId="270" xr:uid="{557C53A3-1AE7-4236-BDD2-390BD4F6E022}"/>
    <cellStyle name="4_Global_Calcul cons TERTIAIRE HT 2012" xfId="271" xr:uid="{22E146C2-7CF7-4F76-8EB6-B192B58A0FDA}"/>
    <cellStyle name="4_Global_Consom transport routier RBC" xfId="272" xr:uid="{4C418FEC-9EF8-4BBB-AB93-7104D3E23E9F}"/>
    <cellStyle name="4_Global_EssaiNormalisationIndustrie" xfId="273" xr:uid="{667EC294-4F7E-42D9-A575-3F54925B051D}"/>
    <cellStyle name="4_Global_EvolSect" xfId="274" xr:uid="{87C793AD-989E-47AE-BC2C-F9F09DBE0B00}"/>
    <cellStyle name="4_Global_FACTURE 2011" xfId="275" xr:uid="{29AA5481-A244-4A57-BBA9-AF5E229A2AD7}"/>
    <cellStyle name="4_Global_Global" xfId="276" xr:uid="{70D3037B-5E47-41E9-9412-612988F6B648}"/>
    <cellStyle name="4_Global_Global2011PROVISOIRE" xfId="277" xr:uid="{83C9EC84-50CB-4269-88FC-B05D28AABE6D}"/>
    <cellStyle name="4_Global_Global2011PROVISOIRE_Calcul cons TERTIAIRE HT 2012" xfId="278" xr:uid="{6528A9F8-E8B5-4B29-B8EA-8189A1691B6D}"/>
    <cellStyle name="4_Global_Global2011PROVISOIRE_TAB FINAL COMPAR" xfId="279" xr:uid="{312114A2-F2E5-47FE-A588-E0CAE3069329}"/>
    <cellStyle name="4_Global_Global2012PROVISOIRE" xfId="280" xr:uid="{55937D04-9F1F-4315-A595-2B5F2880158D}"/>
    <cellStyle name="4_Global_Global2012PROVISOIRE_1" xfId="281" xr:uid="{1BE3EC6E-573C-41D9-A3AE-B6101F4397BF}"/>
    <cellStyle name="4_Global_Global2012PROVISOIRE_Calcul cons TERTIAIRE HT 2012" xfId="282" xr:uid="{C5ECFE04-2524-4F21-9C1F-FDF05C835AB0}"/>
    <cellStyle name="4_Global_Global2012PROVISOIRE_TAB FINAL COMPAR" xfId="283" xr:uid="{CF2468AE-6DDA-4030-BAEB-B045DCDCE4C6}"/>
    <cellStyle name="4_Global_Industrie" xfId="284" xr:uid="{918F22E6-1020-4277-ADFA-D73C6A570A0D}"/>
    <cellStyle name="4_Global_Industrie_BIL_TRANSFO2012" xfId="285" xr:uid="{2DD175C4-74CC-45E5-B56C-5CE7E6E45D31}"/>
    <cellStyle name="4_Global_Industrie_Calcul cons industrie 2011" xfId="286" xr:uid="{0E657463-CBF1-4D22-B426-2980BFBF9422}"/>
    <cellStyle name="4_Global_Industrie_Calcul cons industrie 2011_Calcul cons TERTIAIRE HT 2012" xfId="287" xr:uid="{7AD05161-E79C-4D66-BD54-4F7B520A8EC8}"/>
    <cellStyle name="4_Global_Industrie_Calcul cons TERTIAIRE HT 2012" xfId="288" xr:uid="{C4BA028A-C5A7-45A2-9735-01AF80AB19C9}"/>
    <cellStyle name="4_Global_Industrie_Calcul cons TERTIAIRE HT 2012_1" xfId="289" xr:uid="{C4058570-574C-44C2-8300-024E7AF64359}"/>
    <cellStyle name="4_Global_Industrie_Calcul cons TERTIAIRE HT 2012_Calcul cons TERTIAIRE HT 2012" xfId="290" xr:uid="{1E645160-B480-4C4C-BBCC-F03F6EFF2AC0}"/>
    <cellStyle name="4_Global_Industrie_Global" xfId="291" xr:uid="{82FD94B9-C8BA-457C-9255-39E6D8E64275}"/>
    <cellStyle name="4_Global_Industrie_Global2012PROVISOIRE" xfId="292" xr:uid="{0C04986D-110E-4B0F-8494-8AD8B4331D21}"/>
    <cellStyle name="4_Global_Industrie_Global2012PROVISOIRE_Calcul cons TERTIAIRE HT 2012" xfId="293" xr:uid="{2FDBE76E-3D61-4A63-A5F4-37E718A49811}"/>
    <cellStyle name="4_Global_Industrie_NormalisationTotale" xfId="294" xr:uid="{1BACC452-96B1-4171-984B-C9A2669CF369}"/>
    <cellStyle name="4_Global_Industrie_TAB FINAL COMPAR" xfId="295" xr:uid="{F69E5C01-A5EE-44AF-A98D-56707964AC22}"/>
    <cellStyle name="4_Global_INDUSTRIE2010et2011provisoire" xfId="296" xr:uid="{0FCB5094-E487-4F68-8BC2-7116A9B63EAD}"/>
    <cellStyle name="4_Global_INDUSTRIE2010et2011provisoire_bois énergie 2011" xfId="297" xr:uid="{29962868-D01E-4BEF-B8A4-5D47D2C70565}"/>
    <cellStyle name="4_Global_INDUSTRIE2010et2011provisoire_bois énergie 2011_RECAP" xfId="298" xr:uid="{E21C7121-237E-4E06-A4C5-19536D242DAB}"/>
    <cellStyle name="4_Global_INDUSTRIE2010et2011provisoire_Consom transport routier RBC" xfId="299" xr:uid="{4B796449-52A6-4C54-A8E8-D78CF7518A66}"/>
    <cellStyle name="4_Global_INDUSTRIE2010et2011provisoire_DETAIL_PARC_CONSOM_2011" xfId="300" xr:uid="{965B0107-95DC-40A3-805B-1813AC64E32A}"/>
    <cellStyle name="4_Global_INDUSTRIE2010et2011provisoire_DETAIL_PARC_CONSOM_2011_RECAP" xfId="301" xr:uid="{1796BD67-98F6-42D8-81A6-411446D94B4E}"/>
    <cellStyle name="4_Global_INDUSTRIE2010et2011provisoire_Global" xfId="302" xr:uid="{4ED42E25-2D11-4F10-8EED-93DDED774092}"/>
    <cellStyle name="4_Global_INDUSTRIE2010et2011provisoire_Global2012PROVISOIRE" xfId="303" xr:uid="{A7706DA3-7114-466D-9EE4-8AEF25EE234F}"/>
    <cellStyle name="4_Global_INDUSTRIE2010et2011provisoire_INDUSTRIE2010et2011provisoire" xfId="304" xr:uid="{DB3D58CA-BA11-4DE8-88A2-C054316EF0FE}"/>
    <cellStyle name="4_Global_INDUSTRIE2010et2011provisoire_INDUSTRIE2010et2011provisoire_Calcul cons TERTIAIRE HT 2012" xfId="305" xr:uid="{448BE978-B2C5-41CE-8F28-8BEF4A01A3EA}"/>
    <cellStyle name="4_Global_INDUSTRIE2010et2011provisoire_INDUSTRIE2010et2011provisoire_Consom transport routier RBC" xfId="306" xr:uid="{182A69EC-3456-435E-93C8-BF224BA56C2D}"/>
    <cellStyle name="4_Global_INDUSTRIE2010et2011provisoire_INDUSTRIE2010et2011provisoire_Global" xfId="307" xr:uid="{0D4534A5-AD06-49B0-8B01-37B4BCF64A4F}"/>
    <cellStyle name="4_Global_INDUSTRIE2010et2011provisoire_INDUSTRIE2010et2011provisoire_Global2012PROVISOIRE" xfId="308" xr:uid="{66C70050-8881-4705-A75A-74E7F00AC288}"/>
    <cellStyle name="4_Global_INDUSTRIE2010et2011provisoire_INDUSTRIE2010et2011provisoire_RECAP" xfId="309" xr:uid="{B7F16241-5217-4B53-86CF-D5EDE977D961}"/>
    <cellStyle name="4_Global_INDUSTRIE2010et2011provisoire_INDUSTRIE2010et2011provisoire_TAB FINAL COMPAR" xfId="310" xr:uid="{C28CB617-FA61-4225-93CD-BBF10E71BF4F}"/>
    <cellStyle name="4_Global_INDUSTRIE2010et2011provisoire_TAB FINAL COMPAR" xfId="311" xr:uid="{C9DC0AA6-947D-4420-AD9F-D4E0F8FE621F}"/>
    <cellStyle name="4_Global_INDUSTRIE2010et2011provisoire_Transfo ps 2011" xfId="312" xr:uid="{821AB496-EFB4-46C7-8DDF-59A4B0735A47}"/>
    <cellStyle name="4_Global_INDUSTRIE2010et2011provisoire_Transfo ps 2011_Calcul cons TERTIAIRE HT 2012" xfId="313" xr:uid="{932A2D30-D930-4F2C-A280-22294EA81AF4}"/>
    <cellStyle name="4_Global_INDUSTRIE2010et2011provisoire_Transfo ps 2011_Consom transport routier RBC" xfId="314" xr:uid="{CF6F6537-7CB3-4B1E-9B23-0EC10AFCDA0C}"/>
    <cellStyle name="4_Global_INDUSTRIE2010et2011provisoire_Transfo ps 2011_Global" xfId="315" xr:uid="{EDAD2F6D-8128-4DE9-8B17-1C2586A572C5}"/>
    <cellStyle name="4_Global_INDUSTRIE2010et2011provisoire_Transfo ps 2011_Global2012PROVISOIRE" xfId="316" xr:uid="{CB145979-C1AA-436A-A193-57CAADFA68CD}"/>
    <cellStyle name="4_Global_INDUSTRIE2010et2011provisoire_Transfo ps 2011_RECAP" xfId="317" xr:uid="{4F87AA69-B9AC-405C-A4E7-D95698386013}"/>
    <cellStyle name="4_Global_INDUSTRIE2010et2011provisoire_Transfo ps 2011_TAB FINAL COMPAR" xfId="318" xr:uid="{B7AE4FFC-6003-473C-8289-CF3808F4EE8C}"/>
    <cellStyle name="4_Global_NormalisationLogement" xfId="319" xr:uid="{4967396B-E8F9-4D0E-A396-B6D9C7C0F376}"/>
    <cellStyle name="4_Global_NormalisationTertiaire" xfId="320" xr:uid="{C2139A63-4C6E-4A99-AB0A-225479639F6C}"/>
    <cellStyle name="4_Global_NormalisationTotale" xfId="321" xr:uid="{6D15F8A4-296F-495D-A800-4C09CEB84B44}"/>
    <cellStyle name="4_Global_par vecteur" xfId="322" xr:uid="{E2E1F659-C01B-49E1-85EB-AC40DE380917}"/>
    <cellStyle name="4_Global_RECAP" xfId="323" xr:uid="{D73F9A6A-2EC9-4143-B4B8-E10810A76422}"/>
    <cellStyle name="4_Global_TAB FINAL COMPAR" xfId="324" xr:uid="{08085A4A-DB33-4896-A5BD-2160573099CF}"/>
    <cellStyle name="4_Global2010PROVISOIRE" xfId="325" xr:uid="{FC0E6209-5F06-4809-98A8-6DAAA0E90CD1}"/>
    <cellStyle name="4_Global2010PROVISOIRE_Calcul cons TERTIAIRE HT 2012" xfId="326" xr:uid="{D24644ED-ED34-4FD0-A89B-27283F230F6F}"/>
    <cellStyle name="4_Global2010PROVISOIRE_Consom transport routier RBC" xfId="327" xr:uid="{F33F47FB-ABAB-4378-B306-E578E2CC325B}"/>
    <cellStyle name="4_Global2010PROVISOIRE_Global" xfId="328" xr:uid="{4441CE19-FD9F-42F0-80C4-531B0CD5BA98}"/>
    <cellStyle name="4_Global2010PROVISOIRE_TAB FINAL COMPAR" xfId="329" xr:uid="{18131F69-0C62-4C98-8A2C-37A61A9E0AC7}"/>
    <cellStyle name="4_GLOBAL2011provisoire" xfId="330" xr:uid="{40B18DDD-FDB7-4308-BCDF-CB534F7FB585}"/>
    <cellStyle name="4_Global2011PROVISOIRE_1" xfId="331" xr:uid="{D7E9A157-FC13-4379-96C0-9D774B04FEE9}"/>
    <cellStyle name="4_Global2011PROVISOIRE_1_TAB FINAL COMPAR" xfId="332" xr:uid="{30877F46-5DEC-458A-A9AF-D402138A9B17}"/>
    <cellStyle name="4_GLOBAL2011provisoire_Calcul cons TERTIAIRE HT 2012" xfId="333" xr:uid="{AEEA2235-F5B3-48DE-9E73-1EDA7B7B5230}"/>
    <cellStyle name="4_GLOBAL2011provisoire_Consom transport routier RBC" xfId="334" xr:uid="{26439E4A-512B-44DB-A78A-A24B217BE87F}"/>
    <cellStyle name="4_GLOBAL2011provisoire_Global" xfId="335" xr:uid="{1ACAAC17-9280-4CA8-A150-F9E9200F323A}"/>
    <cellStyle name="4_GLOBAL2011provisoire_Global2012PROVISOIRE" xfId="336" xr:uid="{7D23A11A-A021-4EF6-B620-32272086EA85}"/>
    <cellStyle name="4_GLOBAL2011provisoire_INDUSTRIE2010et2011provisoire" xfId="337" xr:uid="{2348ADB0-0213-45B4-A2D7-A50E3286DD1F}"/>
    <cellStyle name="4_GLOBAL2011provisoire_INDUSTRIE2010et2011provisoire_bois énergie 2011" xfId="338" xr:uid="{F9683118-4E5F-4AAD-8271-FFBCD572A89A}"/>
    <cellStyle name="4_GLOBAL2011provisoire_INDUSTRIE2010et2011provisoire_bois énergie 2011_RECAP" xfId="339" xr:uid="{A94A8222-CDFD-4568-8363-C0C75D11F93A}"/>
    <cellStyle name="4_GLOBAL2011provisoire_INDUSTRIE2010et2011provisoire_Consom transport routier RBC" xfId="340" xr:uid="{EBE2443F-D08A-4E24-934D-92BA65B1065B}"/>
    <cellStyle name="4_GLOBAL2011provisoire_INDUSTRIE2010et2011provisoire_DETAIL_PARC_CONSOM_2011" xfId="341" xr:uid="{D3FB1A9A-87FD-46D1-B275-A44AC1A2A2E4}"/>
    <cellStyle name="4_GLOBAL2011provisoire_INDUSTRIE2010et2011provisoire_DETAIL_PARC_CONSOM_2011_RECAP" xfId="342" xr:uid="{A9BEF9F5-7B72-4219-A63C-5EE09ECF16C7}"/>
    <cellStyle name="4_GLOBAL2011provisoire_INDUSTRIE2010et2011provisoire_Global" xfId="343" xr:uid="{A8D19FBB-008A-4FC0-B375-4F3C61DBE95C}"/>
    <cellStyle name="4_GLOBAL2011provisoire_INDUSTRIE2010et2011provisoire_Global2012PROVISOIRE" xfId="344" xr:uid="{207E9750-C731-44DD-AB93-FAE39EA82B5B}"/>
    <cellStyle name="4_GLOBAL2011provisoire_INDUSTRIE2010et2011provisoire_INDUSTRIE2010et2011provisoire" xfId="345" xr:uid="{C95AF118-2E0E-41A7-96C9-180E2D4A15D3}"/>
    <cellStyle name="4_GLOBAL2011provisoire_INDUSTRIE2010et2011provisoire_INDUSTRIE2010et2011provisoire_Calcul cons TERTIAIRE HT 2012" xfId="346" xr:uid="{CE492B58-5D45-48D3-9C16-D26772C7C54F}"/>
    <cellStyle name="4_GLOBAL2011provisoire_INDUSTRIE2010et2011provisoire_INDUSTRIE2010et2011provisoire_Consom transport routier RBC" xfId="347" xr:uid="{E0CFA81E-C039-4521-8C8E-EC8C15EA7500}"/>
    <cellStyle name="4_GLOBAL2011provisoire_INDUSTRIE2010et2011provisoire_INDUSTRIE2010et2011provisoire_Global" xfId="348" xr:uid="{41C52DD0-16E8-40B6-A01E-467B6B9D6371}"/>
    <cellStyle name="4_GLOBAL2011provisoire_INDUSTRIE2010et2011provisoire_INDUSTRIE2010et2011provisoire_Global2012PROVISOIRE" xfId="349" xr:uid="{19340FE7-16FC-4004-823C-11F15A849C15}"/>
    <cellStyle name="4_GLOBAL2011provisoire_INDUSTRIE2010et2011provisoire_INDUSTRIE2010et2011provisoire_RECAP" xfId="350" xr:uid="{90C5D08E-5660-41D6-B314-8A062E4DB7F9}"/>
    <cellStyle name="4_GLOBAL2011provisoire_INDUSTRIE2010et2011provisoire_INDUSTRIE2010et2011provisoire_TAB FINAL COMPAR" xfId="351" xr:uid="{9AAD0CD8-883B-4C09-9DFF-D55AD06EACA9}"/>
    <cellStyle name="4_GLOBAL2011provisoire_INDUSTRIE2010et2011provisoire_TAB FINAL COMPAR" xfId="352" xr:uid="{4887DB38-5B1D-4620-8002-C172DB46F4B7}"/>
    <cellStyle name="4_GLOBAL2011provisoire_INDUSTRIE2010et2011provisoire_Transfo ps 2011" xfId="353" xr:uid="{40B9F560-B342-47D4-86C0-5FB1D074619E}"/>
    <cellStyle name="4_GLOBAL2011provisoire_INDUSTRIE2010et2011provisoire_Transfo ps 2011_Calcul cons TERTIAIRE HT 2012" xfId="354" xr:uid="{57B49CD3-6C2F-488A-B9EA-E151CCA9CED3}"/>
    <cellStyle name="4_GLOBAL2011provisoire_INDUSTRIE2010et2011provisoire_Transfo ps 2011_Consom transport routier RBC" xfId="355" xr:uid="{D98E3477-088A-42A3-9C82-54960C4062A0}"/>
    <cellStyle name="4_GLOBAL2011provisoire_INDUSTRIE2010et2011provisoire_Transfo ps 2011_Global" xfId="356" xr:uid="{03C1D569-40C3-4F8A-9022-53103B6C813D}"/>
    <cellStyle name="4_GLOBAL2011provisoire_INDUSTRIE2010et2011provisoire_Transfo ps 2011_Global2012PROVISOIRE" xfId="357" xr:uid="{1146F1B0-C4D5-4458-900F-70011C7EAB5E}"/>
    <cellStyle name="4_GLOBAL2011provisoire_INDUSTRIE2010et2011provisoire_Transfo ps 2011_RECAP" xfId="358" xr:uid="{1295A9A2-C745-4C9F-A153-D5C6DC626B9C}"/>
    <cellStyle name="4_GLOBAL2011provisoire_INDUSTRIE2010et2011provisoire_Transfo ps 2011_TAB FINAL COMPAR" xfId="359" xr:uid="{A235D274-8B89-4CD3-9E6F-27463CC7D8F1}"/>
    <cellStyle name="4_GLOBAL2011provisoire_RECAP" xfId="360" xr:uid="{07EE259A-D109-47F3-8A5C-E71D99B72DD7}"/>
    <cellStyle name="4_GLOBAL2011provisoire_TAB FINAL COMPAR" xfId="361" xr:uid="{4A0169DA-04A7-4AFF-82AD-DB60DB0B273B}"/>
    <cellStyle name="4_Global2012PROVISOIRE" xfId="362" xr:uid="{33A496B8-D302-45CD-8571-3D8FE2DEDBB4}"/>
    <cellStyle name="4_Global2012PROVISOIRE_1" xfId="363" xr:uid="{B1B35BBD-5F53-4BE0-AB34-BB04C60B27A4}"/>
    <cellStyle name="4_Global2012PROVISOIRE_TAB FINAL COMPAR" xfId="364" xr:uid="{7CF0CE08-6BD7-4199-A27E-14D620A39E05}"/>
    <cellStyle name="4_Industrie" xfId="365" xr:uid="{0960AE73-E833-455A-BF09-782AC4A3B569}"/>
    <cellStyle name="4_Industrie_BIL_TRANSFO2012" xfId="366" xr:uid="{3AC46A20-A9B9-4CD8-A998-8FD9CB3344F7}"/>
    <cellStyle name="4_Industrie_Calcul cons industrie 2011" xfId="367" xr:uid="{563A0D85-B4A1-485A-8B8D-325B996F5111}"/>
    <cellStyle name="4_Industrie_Calcul cons TERTIAIRE HT 2012" xfId="368" xr:uid="{9D3F7D0D-021D-4503-A493-CE195C47DD60}"/>
    <cellStyle name="4_Industrie_Global" xfId="369" xr:uid="{8FACFA26-75C7-4A28-91B2-28FF905D6F71}"/>
    <cellStyle name="4_Industrie_Global2012PROVISOIRE" xfId="370" xr:uid="{8C185B53-4F3F-4476-9C17-8FC9EDEDFF50}"/>
    <cellStyle name="4_Industrie_NormalisationTotale" xfId="371" xr:uid="{1FFF4638-133B-47E1-97C1-86EA5C3961E7}"/>
    <cellStyle name="4_Industrie_TAB FINAL COMPAR" xfId="372" xr:uid="{035EF8AF-0B45-4F8B-AA5A-9FCF7B7A667E}"/>
    <cellStyle name="4_INDUSTRIE2010et2011provisoire" xfId="373" xr:uid="{21580BCB-E90E-419D-AD44-95A03123984C}"/>
    <cellStyle name="4_INDUSTRIE2010et2011provisoire_Calcul cons TERTIAIRE HT 2012" xfId="374" xr:uid="{5CCB6D10-13C6-4367-88A9-DD957A3EC686}"/>
    <cellStyle name="4_INDUSTRIE2010et2011provisoire_Consom transport routier RBC" xfId="375" xr:uid="{BF8812E3-CF33-49A8-A79B-741B0C7F7CD7}"/>
    <cellStyle name="4_INDUSTRIE2010et2011provisoire_Global" xfId="376" xr:uid="{FDA13990-BA83-42BD-B70F-C481B9D31203}"/>
    <cellStyle name="4_INDUSTRIE2010et2011provisoire_Global2012PROVISOIRE" xfId="377" xr:uid="{232C0248-A229-4397-9A1A-DB79359C301B}"/>
    <cellStyle name="4_INDUSTRIE2010et2011provisoire_RECAP" xfId="378" xr:uid="{B7FF279C-9080-4CBB-B8A6-05022064140D}"/>
    <cellStyle name="4_INDUSTRIE2010et2011provisoire_TAB FINAL COMPAR" xfId="379" xr:uid="{CD43CADC-798D-425F-A7B7-CFDB1F704C9E}"/>
    <cellStyle name="4_Logement" xfId="380" xr:uid="{CAB600E5-6E69-46C3-883D-321EE0D12B0F}"/>
    <cellStyle name="4_Logement_Calcul cons TERTIAIRE HT 2012" xfId="381" xr:uid="{E66D0DDD-6B0A-431F-B79E-D8524C713B17}"/>
    <cellStyle name="4_Logement_Consom transport routier RBC" xfId="382" xr:uid="{C3138C1D-0453-4BB8-BF73-0909C3591F5B}"/>
    <cellStyle name="4_Logement_FACTURE 2011" xfId="383" xr:uid="{2024BC8C-06C8-42D7-9BEB-12D10495E277}"/>
    <cellStyle name="4_Logement_Global" xfId="384" xr:uid="{1D9B148C-F759-4412-BC68-B49600BC31D4}"/>
    <cellStyle name="4_Logement_Global2012PROVISOIRE" xfId="385" xr:uid="{2E4F7946-4B62-4DCD-AFC2-F7013516F602}"/>
    <cellStyle name="4_Logement_INDUSTRIE2010et2011provisoire" xfId="386" xr:uid="{7BA41F87-DAD1-4B99-B2B6-DCB756DC7515}"/>
    <cellStyle name="4_Logement_INDUSTRIE2010et2011provisoire_bois énergie 2011" xfId="387" xr:uid="{F0146917-DCAB-48ED-89F6-64D9E363FB00}"/>
    <cellStyle name="4_Logement_INDUSTRIE2010et2011provisoire_bois énergie 2011_RECAP" xfId="388" xr:uid="{FFE39FC8-2C75-49A5-824D-D0206B8DB690}"/>
    <cellStyle name="4_Logement_INDUSTRIE2010et2011provisoire_Consom transport routier RBC" xfId="389" xr:uid="{70BE9BA5-5A90-4042-BB79-F7EC8EA790DF}"/>
    <cellStyle name="4_Logement_INDUSTRIE2010et2011provisoire_DETAIL_PARC_CONSOM_2011" xfId="390" xr:uid="{94F33D7C-5298-4A73-9AFF-99B250B2D4B3}"/>
    <cellStyle name="4_Logement_INDUSTRIE2010et2011provisoire_DETAIL_PARC_CONSOM_2011_RECAP" xfId="391" xr:uid="{8E5E55C2-BDEA-4FA0-B872-FB1451DA2D50}"/>
    <cellStyle name="4_Logement_INDUSTRIE2010et2011provisoire_Global" xfId="392" xr:uid="{152007A5-A009-4A96-8CEC-440A3FD9AFC8}"/>
    <cellStyle name="4_Logement_INDUSTRIE2010et2011provisoire_Global2012PROVISOIRE" xfId="393" xr:uid="{2B8D26D4-60BE-4F6E-AD0D-1A7A4745DB63}"/>
    <cellStyle name="4_Logement_INDUSTRIE2010et2011provisoire_INDUSTRIE2010et2011provisoire" xfId="394" xr:uid="{3E45E4BD-3AB6-4C8E-9195-B5408CBF696F}"/>
    <cellStyle name="4_Logement_INDUSTRIE2010et2011provisoire_INDUSTRIE2010et2011provisoire_Calcul cons TERTIAIRE HT 2012" xfId="395" xr:uid="{948296AD-7ECB-4945-ADBE-AD4BF6B9B879}"/>
    <cellStyle name="4_Logement_INDUSTRIE2010et2011provisoire_INDUSTRIE2010et2011provisoire_Consom transport routier RBC" xfId="396" xr:uid="{B2D1106F-C5DF-4C90-B6B2-7E8767379B5A}"/>
    <cellStyle name="4_Logement_INDUSTRIE2010et2011provisoire_INDUSTRIE2010et2011provisoire_Global" xfId="397" xr:uid="{D860D5A8-8304-411F-96D4-BE72C75DCAB0}"/>
    <cellStyle name="4_Logement_INDUSTRIE2010et2011provisoire_INDUSTRIE2010et2011provisoire_Global2012PROVISOIRE" xfId="398" xr:uid="{16591865-D4AA-464F-8C0E-A3E82CF1D55C}"/>
    <cellStyle name="4_Logement_INDUSTRIE2010et2011provisoire_INDUSTRIE2010et2011provisoire_RECAP" xfId="399" xr:uid="{7AD97A28-C924-476E-B2CF-3E09D5AD7758}"/>
    <cellStyle name="4_Logement_INDUSTRIE2010et2011provisoire_INDUSTRIE2010et2011provisoire_TAB FINAL COMPAR" xfId="400" xr:uid="{4D5DDF83-A984-4211-AAA4-119BE39F1041}"/>
    <cellStyle name="4_Logement_INDUSTRIE2010et2011provisoire_TAB FINAL COMPAR" xfId="401" xr:uid="{98C80BC5-32B1-4051-9FB7-C393A57A1838}"/>
    <cellStyle name="4_Logement_INDUSTRIE2010et2011provisoire_Transfo ps 2011" xfId="402" xr:uid="{AF77F4B5-D518-44B0-9F6F-65334E05062A}"/>
    <cellStyle name="4_Logement_INDUSTRIE2010et2011provisoire_Transfo ps 2011_Calcul cons TERTIAIRE HT 2012" xfId="403" xr:uid="{21CD7AC1-56FD-425F-82B6-4D41C83CF096}"/>
    <cellStyle name="4_Logement_INDUSTRIE2010et2011provisoire_Transfo ps 2011_Consom transport routier RBC" xfId="404" xr:uid="{6BFFFEE2-463E-41F0-826E-460E1449E250}"/>
    <cellStyle name="4_Logement_INDUSTRIE2010et2011provisoire_Transfo ps 2011_Global" xfId="405" xr:uid="{5807ACB8-A8B3-4086-8D71-D888E7A8AF44}"/>
    <cellStyle name="4_Logement_INDUSTRIE2010et2011provisoire_Transfo ps 2011_Global2012PROVISOIRE" xfId="406" xr:uid="{F7696E8B-4BCB-482C-BBC2-6CD7B0BBAC86}"/>
    <cellStyle name="4_Logement_INDUSTRIE2010et2011provisoire_Transfo ps 2011_RECAP" xfId="407" xr:uid="{03DF8880-F7B7-4335-9373-E72275872AEB}"/>
    <cellStyle name="4_Logement_INDUSTRIE2010et2011provisoire_Transfo ps 2011_TAB FINAL COMPAR" xfId="408" xr:uid="{27162670-1240-40AE-B9FD-91650E892A9A}"/>
    <cellStyle name="4_Logement_RECAP" xfId="409" xr:uid="{118CB2BD-12DD-4DA7-8184-26539E08AAD6}"/>
    <cellStyle name="4_Logement_TAB FINAL COMPAR" xfId="410" xr:uid="{CDACAF3C-AF76-4F80-8B33-0F174A061E62}"/>
    <cellStyle name="4_NormalisationLogement" xfId="411" xr:uid="{D5BF9A9F-1BCB-469A-A2B2-3588D0EA3931}"/>
    <cellStyle name="4_NormalisationTertiaire" xfId="412" xr:uid="{ED545045-F8E4-44B7-94D1-D19EB71B7D4F}"/>
    <cellStyle name="4_NormalisationTotale" xfId="413" xr:uid="{E0561B32-9477-433E-9C1C-BDEC3539F963}"/>
    <cellStyle name="4_PAC" xfId="414" xr:uid="{63BBB596-844F-4F9C-8F04-C0FC725A6B8F}"/>
    <cellStyle name="4_PAC_BIL_TRANSFO2012" xfId="415" xr:uid="{3124D87A-1A2D-4CAC-9408-B7C1B40E05AA}"/>
    <cellStyle name="4_PAC_Calcul cons industrie 2011" xfId="416" xr:uid="{E5FD69AD-8540-4BAB-87D4-55FCCEB5B31B}"/>
    <cellStyle name="4_PAC_Calcul cons industrie 2011_Calcul cons TERTIAIRE HT 2012" xfId="417" xr:uid="{BB57556C-80A4-4ACD-8ABB-D692FF93B732}"/>
    <cellStyle name="4_PAC_Calcul cons TERTIAIRE HT 2012" xfId="418" xr:uid="{8C548138-D581-4C04-B14F-EF3B366A5D9C}"/>
    <cellStyle name="4_PAC_Calcul cons TERTIAIRE HT 2012_1" xfId="419" xr:uid="{A341A0C6-5E58-4141-9B7C-12E2EC39C1F4}"/>
    <cellStyle name="4_PAC_Calcul cons TERTIAIRE HT 2012_Calcul cons TERTIAIRE HT 2012" xfId="420" xr:uid="{E15D8579-7FF9-415D-B06D-5A316826153C}"/>
    <cellStyle name="4_PAC_Global" xfId="421" xr:uid="{EBB07123-7E4F-4E34-8C41-2D207BD66AD9}"/>
    <cellStyle name="4_PAC_Global2012PROVISOIRE" xfId="422" xr:uid="{8B56F9D6-E732-4D4F-A358-35A1FB013FF7}"/>
    <cellStyle name="4_PAC_Global2012PROVISOIRE_Calcul cons TERTIAIRE HT 2012" xfId="423" xr:uid="{EC14EFA4-63A8-43FD-BD1E-C3D2E96971DF}"/>
    <cellStyle name="4_PAC_NormalisationTotale" xfId="424" xr:uid="{14982EC4-CF53-4E88-AD3B-7A367FF9EF32}"/>
    <cellStyle name="4_PAC_TAB FINAL COMPAR" xfId="425" xr:uid="{E5A8E91E-8E83-4642-A0FC-2A4CA7093230}"/>
    <cellStyle name="4_par vecteur" xfId="426" xr:uid="{A22CCECA-FE23-4AA5-9336-BBCB39BA0A7A}"/>
    <cellStyle name="4_PS_Transfo2011" xfId="427" xr:uid="{E899A62E-C81E-4375-BE78-4421E4E4A385}"/>
    <cellStyle name="4_PS_Transfo2011_RECAP" xfId="428" xr:uid="{AA0575B0-4F01-492E-A655-A9BF7074A494}"/>
    <cellStyle name="4_TAB FINAL COMPAR" xfId="429" xr:uid="{7B219031-3451-4C0A-8659-C0DD105AD7D8}"/>
    <cellStyle name="4_Transfo ps 2011" xfId="430" xr:uid="{6A5AFD90-8425-4D5D-859E-55C5835FC6AF}"/>
    <cellStyle name="4_Transfo ps 2011_Calcul cons TERTIAIRE HT 2012" xfId="431" xr:uid="{55B5FA25-F842-4841-9296-C10C4653E8BB}"/>
    <cellStyle name="4_Transfo ps 2011_Consom transport routier RBC" xfId="432" xr:uid="{40558CD7-10D0-49C7-A877-0A87A7F4BFCC}"/>
    <cellStyle name="4_Transfo ps 2011_Global" xfId="433" xr:uid="{0F9E9239-D91D-4BE3-BB03-640818351A72}"/>
    <cellStyle name="4_Transfo ps 2011_Global2012PROVISOIRE" xfId="434" xr:uid="{B6111F1C-0C38-4710-94CB-3F0D25819CA1}"/>
    <cellStyle name="4_Transfo ps 2011_INDUSTRIE2010et2011provisoire" xfId="435" xr:uid="{6BF21BD7-0F8B-4ECF-9EE2-EBC8ADD91B2E}"/>
    <cellStyle name="4_Transfo ps 2011_INDUSTRIE2010et2011provisoire_bois énergie 2011" xfId="436" xr:uid="{F6D10967-EB47-4634-86F8-41CFEBDE7411}"/>
    <cellStyle name="4_Transfo ps 2011_INDUSTRIE2010et2011provisoire_bois énergie 2011_RECAP" xfId="437" xr:uid="{7D807F89-1C34-4CF6-9EA2-73BE2021FF08}"/>
    <cellStyle name="4_Transfo ps 2011_INDUSTRIE2010et2011provisoire_Consom transport routier RBC" xfId="438" xr:uid="{88174A61-CA97-4594-843C-50A2BC30CF90}"/>
    <cellStyle name="4_Transfo ps 2011_INDUSTRIE2010et2011provisoire_DETAIL_PARC_CONSOM_2011" xfId="439" xr:uid="{905D9D09-0ACE-48F6-A7F1-1B6D85005449}"/>
    <cellStyle name="4_Transfo ps 2011_INDUSTRIE2010et2011provisoire_DETAIL_PARC_CONSOM_2011_RECAP" xfId="440" xr:uid="{85875016-768D-4D74-BE1B-9C86E1DBE1AB}"/>
    <cellStyle name="4_Transfo ps 2011_INDUSTRIE2010et2011provisoire_Global" xfId="441" xr:uid="{83475CC6-FF29-4610-B39C-B89F658267B1}"/>
    <cellStyle name="4_Transfo ps 2011_INDUSTRIE2010et2011provisoire_Global2012PROVISOIRE" xfId="442" xr:uid="{A1BE3555-49B9-4920-B2AD-A7330FFD630C}"/>
    <cellStyle name="4_Transfo ps 2011_INDUSTRIE2010et2011provisoire_INDUSTRIE2010et2011provisoire" xfId="443" xr:uid="{83F4FEB3-E716-40B4-80F7-6654092B48E2}"/>
    <cellStyle name="4_Transfo ps 2011_INDUSTRIE2010et2011provisoire_INDUSTRIE2010et2011provisoire_Calcul cons TERTIAIRE HT 2012" xfId="444" xr:uid="{B8853E5B-8E7A-4E36-ADBB-1DA6C3FA7793}"/>
    <cellStyle name="4_Transfo ps 2011_INDUSTRIE2010et2011provisoire_INDUSTRIE2010et2011provisoire_Consom transport routier RBC" xfId="445" xr:uid="{EE2880EF-7FB1-43D4-A5F8-5F4118D8B7CA}"/>
    <cellStyle name="4_Transfo ps 2011_INDUSTRIE2010et2011provisoire_INDUSTRIE2010et2011provisoire_Global" xfId="446" xr:uid="{810A724A-C71B-4F97-B144-FC99318AE064}"/>
    <cellStyle name="4_Transfo ps 2011_INDUSTRIE2010et2011provisoire_INDUSTRIE2010et2011provisoire_Global2012PROVISOIRE" xfId="447" xr:uid="{FBED5C94-6E3C-4AEC-B48A-F2A1710F51CA}"/>
    <cellStyle name="4_Transfo ps 2011_INDUSTRIE2010et2011provisoire_INDUSTRIE2010et2011provisoire_RECAP" xfId="448" xr:uid="{525D7B01-81B7-443D-9EA6-5B87AEBFF249}"/>
    <cellStyle name="4_Transfo ps 2011_INDUSTRIE2010et2011provisoire_INDUSTRIE2010et2011provisoire_TAB FINAL COMPAR" xfId="449" xr:uid="{0DE7EA03-0443-4F19-ACE8-0E8008B1C65E}"/>
    <cellStyle name="4_Transfo ps 2011_INDUSTRIE2010et2011provisoire_TAB FINAL COMPAR" xfId="450" xr:uid="{CA0E5107-9B8C-4594-AE2F-80524F5BE92E}"/>
    <cellStyle name="4_Transfo ps 2011_INDUSTRIE2010et2011provisoire_Transfo ps 2011" xfId="451" xr:uid="{05F0CC69-1BDB-430A-B868-128BA2363502}"/>
    <cellStyle name="4_Transfo ps 2011_INDUSTRIE2010et2011provisoire_Transfo ps 2011_Calcul cons TERTIAIRE HT 2012" xfId="452" xr:uid="{9D73779A-35E6-4CD1-9C54-90DCDC3B5B9E}"/>
    <cellStyle name="4_Transfo ps 2011_INDUSTRIE2010et2011provisoire_Transfo ps 2011_Consom transport routier RBC" xfId="453" xr:uid="{D5E9070E-8B14-49D3-9EF4-0D1EC941DBEA}"/>
    <cellStyle name="4_Transfo ps 2011_INDUSTRIE2010et2011provisoire_Transfo ps 2011_Global" xfId="454" xr:uid="{23CC34CC-5D36-4532-B692-BDC48A739AA4}"/>
    <cellStyle name="4_Transfo ps 2011_INDUSTRIE2010et2011provisoire_Transfo ps 2011_Global2012PROVISOIRE" xfId="455" xr:uid="{A0DD4541-0530-4229-95CD-B4C2487608BA}"/>
    <cellStyle name="4_Transfo ps 2011_INDUSTRIE2010et2011provisoire_Transfo ps 2011_RECAP" xfId="456" xr:uid="{0E19D9A6-D393-4B83-A08B-4C353E023F3B}"/>
    <cellStyle name="4_Transfo ps 2011_INDUSTRIE2010et2011provisoire_Transfo ps 2011_TAB FINAL COMPAR" xfId="457" xr:uid="{7DA8A558-73FE-4BC1-91BC-FB4D2CBEB274}"/>
    <cellStyle name="4_Transfo ps 2011_RECAP" xfId="458" xr:uid="{39F29562-71FB-4C22-B7AE-FABF27A0747D}"/>
    <cellStyle name="4_Transfo ps 2011_TAB FINAL COMPAR" xfId="459" xr:uid="{D3971491-D659-42A3-B1E5-B0F28FE777BA}"/>
    <cellStyle name="40 % - Accent1 2" xfId="460" xr:uid="{C5F588C0-C8AC-4CFE-9EA2-47F040C36ADA}"/>
    <cellStyle name="40 % - Accent1 2 2" xfId="461" xr:uid="{B4C9A849-D3A3-479B-AB61-CF648636EB80}"/>
    <cellStyle name="40 % - Accent1 2 3" xfId="462" xr:uid="{96AF1B91-EA3D-4DC5-B2C9-ACFBDA21BF2C}"/>
    <cellStyle name="40 % - Accent1 2_Global2011PROVISOIRE" xfId="463" xr:uid="{22734FFC-C73B-47BF-96E9-1F89A01A3778}"/>
    <cellStyle name="40 % - Accent1 3" xfId="464" xr:uid="{3E98F0C8-CFB2-42ED-9E0E-D1B4FF0989E7}"/>
    <cellStyle name="40 % - Accent1 4" xfId="465" xr:uid="{2268B185-7607-4818-831B-B81CB088D52A}"/>
    <cellStyle name="40 % - Accent1 5" xfId="466" xr:uid="{B63F2DE0-29CF-48D8-AE2E-73F30404EE0F}"/>
    <cellStyle name="40 % - Accent1 6" xfId="467" xr:uid="{5F093619-8BD6-4480-BA9A-70689A4F6692}"/>
    <cellStyle name="40 % - Accent2 2" xfId="468" xr:uid="{1370ABF3-7FED-426F-836E-5E2BC30C8972}"/>
    <cellStyle name="40 % - Accent2 2 2" xfId="469" xr:uid="{EA8EE4B2-CE8C-4F1C-8E7D-932C5ADB218C}"/>
    <cellStyle name="40 % - Accent2 3" xfId="470" xr:uid="{FB645948-6BB8-4A68-9DAD-F54568D022A8}"/>
    <cellStyle name="40 % - Accent2 4" xfId="471" xr:uid="{E77009E9-6ADD-4167-BC65-F2F1625B2AF6}"/>
    <cellStyle name="40 % - Accent2 5" xfId="472" xr:uid="{2F99DE05-D357-4740-89EB-95740632FBCE}"/>
    <cellStyle name="40 % - Accent2 6" xfId="473" xr:uid="{EA77D011-8B87-480A-A559-B83B5E3D81AE}"/>
    <cellStyle name="40 % - Accent3 2" xfId="474" xr:uid="{617DE667-FBC9-4BC8-96AF-1B145AE14BAA}"/>
    <cellStyle name="40 % - Accent3 2 2" xfId="475" xr:uid="{DCBA77A7-0329-4954-832B-8922781FDBBC}"/>
    <cellStyle name="40 % - Accent3 2 3" xfId="476" xr:uid="{28FA0A5F-7314-43EE-87D9-D2EE5760854E}"/>
    <cellStyle name="40 % - Accent3 2_Global2011PROVISOIRE" xfId="477" xr:uid="{AC64D4BE-F09A-4EF5-8FB8-0C56CF064EFB}"/>
    <cellStyle name="40 % - Accent3 3" xfId="478" xr:uid="{23E11161-308D-40E2-AF41-47C2818F3A24}"/>
    <cellStyle name="40 % - Accent3 4" xfId="479" xr:uid="{E1F6DBFB-293A-4E24-BD94-9086F1D72E40}"/>
    <cellStyle name="40 % - Accent3 5" xfId="480" xr:uid="{BD4DBC7D-4A44-4CB4-B51F-EA5893752387}"/>
    <cellStyle name="40 % - Accent3 6" xfId="481" xr:uid="{F1517A60-4ACE-410F-B4ED-273B0AB5EE35}"/>
    <cellStyle name="40 % - Accent4 2" xfId="482" xr:uid="{1A1A8EDD-5E0E-49BF-B77A-DF204A18B5C1}"/>
    <cellStyle name="40 % - Accent4 2 2" xfId="483" xr:uid="{F75FB2D8-0BD1-44D6-9603-774483399104}"/>
    <cellStyle name="40 % - Accent4 2 3" xfId="484" xr:uid="{3C838BE9-E8BF-454D-8276-37171C6F51E3}"/>
    <cellStyle name="40 % - Accent4 2_Global2011PROVISOIRE" xfId="485" xr:uid="{25A3AFCD-8E2D-49D1-BC7F-4C81D0CF8A50}"/>
    <cellStyle name="40 % - Accent4 3" xfId="486" xr:uid="{09C3348F-CB6D-4F22-8703-F6873731CE1C}"/>
    <cellStyle name="40 % - Accent4 4" xfId="487" xr:uid="{EAB54CFC-BA6C-4E93-B9EF-94660E4F3D4F}"/>
    <cellStyle name="40 % - Accent4 5" xfId="488" xr:uid="{25F63B96-BDBF-42DB-8069-5887C231703E}"/>
    <cellStyle name="40 % - Accent4 6" xfId="489" xr:uid="{235AFD9A-CA68-43E2-A3A4-1C7F7CFCC937}"/>
    <cellStyle name="40 % - Accent5 2" xfId="490" xr:uid="{0F1D126D-015C-4DF1-81C0-397D12C4F62B}"/>
    <cellStyle name="40 % - Accent5 2 2" xfId="491" xr:uid="{22C0047F-D83C-4CB3-A36E-2F4CEC89B101}"/>
    <cellStyle name="40 % - Accent5 3" xfId="492" xr:uid="{4E64C93B-C824-4B9F-B101-5E3A9C632684}"/>
    <cellStyle name="40 % - Accent5 4" xfId="493" xr:uid="{95FCC4FD-AE13-4F0A-8B1F-1C1ADA3AB064}"/>
    <cellStyle name="40 % - Accent5 5" xfId="494" xr:uid="{EFEDAA80-DC73-4B53-9160-B83A222746CD}"/>
    <cellStyle name="40 % - Accent5 6" xfId="495" xr:uid="{4EFB46D4-9812-45D3-AAC2-212A1396D4EB}"/>
    <cellStyle name="40 % - Accent6 2" xfId="496" xr:uid="{D5D332F2-DE68-43EA-8CE5-4F40FBF8CE00}"/>
    <cellStyle name="40 % - Accent6 2 2" xfId="497" xr:uid="{83484315-06A7-4727-AFC3-9AF4DC1C1E34}"/>
    <cellStyle name="40 % - Accent6 2 3" xfId="498" xr:uid="{4C9A20B3-9F0D-47D6-B711-8BF1F74DE14E}"/>
    <cellStyle name="40 % - Accent6 2_Global2011PROVISOIRE" xfId="499" xr:uid="{05F46CA2-B09D-450A-A047-1D2451A455A8}"/>
    <cellStyle name="40 % - Accent6 3" xfId="500" xr:uid="{9F8B4C75-0248-4714-8636-86F02E3FD561}"/>
    <cellStyle name="40 % - Accent6 4" xfId="501" xr:uid="{94ABC233-2AA9-4B68-86CA-C77AA8285366}"/>
    <cellStyle name="40 % - Accent6 5" xfId="502" xr:uid="{1A7B8D0F-6DDF-45BB-A31C-8382D07E0BD5}"/>
    <cellStyle name="40 % - Accent6 6" xfId="503" xr:uid="{8F887C4A-CDBE-49AE-8054-00D365D8A18F}"/>
    <cellStyle name="40% - Accent1 2" xfId="504" xr:uid="{8CF7507B-5867-4E57-B5ED-F5091D20DA3A}"/>
    <cellStyle name="40% - Accent2 2" xfId="505" xr:uid="{6D679F79-93E7-4A51-93E2-5FA8FB56A45C}"/>
    <cellStyle name="40% - Accent3 2" xfId="506" xr:uid="{41B2504C-BF03-4CEE-98FC-5DFCE571370B}"/>
    <cellStyle name="40% - Accent4 2" xfId="507" xr:uid="{1A939F12-C20A-476A-AFB8-D1DCBBAD0321}"/>
    <cellStyle name="40% - Accent5 2" xfId="508" xr:uid="{084878F0-4A39-4D75-A603-BFD3DED69615}"/>
    <cellStyle name="40% - Accent6 2" xfId="509" xr:uid="{FC4CF91F-A8F8-4FC0-8ED1-164101E93203}"/>
    <cellStyle name="5" xfId="510" xr:uid="{71225E14-DCD4-45E0-9E2E-AA6E82E71B2A}"/>
    <cellStyle name="5 2" xfId="511" xr:uid="{94853777-2F3B-4EC0-8C25-5533F4C9D945}"/>
    <cellStyle name="5_BIL_TRANSFO2011" xfId="512" xr:uid="{8CFE51C4-B32B-4E99-B0BA-920D027A8A6F}"/>
    <cellStyle name="5_BIL_TRANSFO2011_1" xfId="513" xr:uid="{7FDA5252-A92D-4FAA-8C37-831577875540}"/>
    <cellStyle name="5_BIL_TRANSFO2011_1_BIL_TRANSFO2012" xfId="514" xr:uid="{0BC2D761-B676-4024-A9ED-6AD4EC733EAF}"/>
    <cellStyle name="5_BIL_TRANSFO2011_1_Calcul cons industrie 2011" xfId="515" xr:uid="{84093737-C161-4910-9B31-8AAE43DDBF75}"/>
    <cellStyle name="5_BIL_TRANSFO2011_1_Calcul cons industrie 2011_Calcul cons TERTIAIRE HT 2012" xfId="516" xr:uid="{9292B5CC-FFFC-4EA7-B4FB-C11D505AE232}"/>
    <cellStyle name="5_BIL_TRANSFO2011_1_Calcul cons TERTIAIRE HT 2012" xfId="517" xr:uid="{B862E817-1821-4EDF-8455-91F7A95C8E98}"/>
    <cellStyle name="5_BIL_TRANSFO2011_1_Calcul cons TERTIAIRE HT 2012_1" xfId="518" xr:uid="{37379806-79DA-451A-B23E-C577B6840DBD}"/>
    <cellStyle name="5_BIL_TRANSFO2011_1_Calcul cons TERTIAIRE HT 2012_Calcul cons TERTIAIRE HT 2012" xfId="519" xr:uid="{505FDA5E-D4D0-415C-B3A5-0597BAA885A9}"/>
    <cellStyle name="5_BIL_TRANSFO2011_1_Global" xfId="520" xr:uid="{0A099033-E2FD-4296-BD4F-7208AB477F3E}"/>
    <cellStyle name="5_BIL_TRANSFO2011_1_Global2012PROVISOIRE" xfId="521" xr:uid="{CB4D8AC0-FE1B-408E-AA6B-22A6B105475D}"/>
    <cellStyle name="5_BIL_TRANSFO2011_1_Global2012PROVISOIRE_Calcul cons TERTIAIRE HT 2012" xfId="522" xr:uid="{A2E164D6-1831-4392-89D5-9A646EF8AE9D}"/>
    <cellStyle name="5_BIL_TRANSFO2011_1_NormalisationTotale" xfId="523" xr:uid="{64B545CD-59F0-44AA-9614-F8698C02B0AC}"/>
    <cellStyle name="5_BIL_TRANSFO2011_1_TAB FINAL COMPAR" xfId="524" xr:uid="{84C368D9-90BE-4607-82F4-0F7EF49E745D}"/>
    <cellStyle name="5_BIL_TRANSFO2011_BIL_TRANSFO2012" xfId="525" xr:uid="{764985D6-B1C0-400A-A62C-BF2D00488E7A}"/>
    <cellStyle name="5_BIL_TRANSFO2011_Calcul cons industrie 2011" xfId="526" xr:uid="{A12C7CA9-25B7-4621-B791-24C5436F3B87}"/>
    <cellStyle name="5_BIL_TRANSFO2011_Calcul cons industrie 2011_Calcul cons TERTIAIRE HT 2012" xfId="527" xr:uid="{C3E7E14A-7558-4C20-A4F5-6F0570596B8F}"/>
    <cellStyle name="5_BIL_TRANSFO2011_Calcul cons TERTIAIRE HT 2012" xfId="528" xr:uid="{D9E0BDC9-DEF2-40A0-A57B-091E22FF662B}"/>
    <cellStyle name="5_BIL_TRANSFO2011_Calcul cons TERTIAIRE HT 2012_1" xfId="529" xr:uid="{D49246A6-9F4A-4331-BDF7-2BFC90EC4BA3}"/>
    <cellStyle name="5_BIL_TRANSFO2011_Calcul cons TERTIAIRE HT 2012_Calcul cons TERTIAIRE HT 2012" xfId="530" xr:uid="{5A22F695-A174-475A-9645-40057DBAADE0}"/>
    <cellStyle name="5_BIL_TRANSFO2011_Global" xfId="531" xr:uid="{843CE08B-B156-4B7C-9CEB-0F524F7603AD}"/>
    <cellStyle name="5_BIL_TRANSFO2011_Global2012PROVISOIRE" xfId="532" xr:uid="{AD862545-449E-4DC7-9071-81D24CFFF62B}"/>
    <cellStyle name="5_BIL_TRANSFO2011_Global2012PROVISOIRE_Calcul cons TERTIAIRE HT 2012" xfId="533" xr:uid="{125E7285-182D-4B84-994A-C5E3A6C493B2}"/>
    <cellStyle name="5_BIL_TRANSFO2011_NormalisationTotale" xfId="534" xr:uid="{448035D1-1817-4CFC-B8A7-D946C510920E}"/>
    <cellStyle name="5_BIL_TRANSFO2011_TAB FINAL COMPAR" xfId="535" xr:uid="{2C8CCC3A-DD19-44EE-B236-A9071303ABEE}"/>
    <cellStyle name="5_BilanGlobal2010" xfId="536" xr:uid="{464B68BA-1F9E-46D3-AB9B-2CBB95E62A73}"/>
    <cellStyle name="5_BilanGlobal2010_Calcul cons TERTIAIRE HT 2012" xfId="537" xr:uid="{413CC1BD-4513-4D05-98CB-12A9B12A0745}"/>
    <cellStyle name="5_BilanGlobal2010_Consom transport routier RBC" xfId="538" xr:uid="{5FC09A5B-BD1A-43AA-95D6-910DAA2442C2}"/>
    <cellStyle name="5_BilanGlobal2010_FACTURE 2011" xfId="539" xr:uid="{BD365322-686A-49AC-98CE-10F96AB9C159}"/>
    <cellStyle name="5_BilanGlobal2010_Global" xfId="540" xr:uid="{672AD5CA-85FF-4810-AA8C-3BBEDF87F0DA}"/>
    <cellStyle name="5_BilanGlobal2010_Global2012PROVISOIRE" xfId="541" xr:uid="{6A1745C9-4194-4937-91B8-575977AEC174}"/>
    <cellStyle name="5_BilanGlobal2010_INDUSTRIE2010et2011provisoire" xfId="542" xr:uid="{4A958A23-DC20-4886-AF56-4A759F8E3005}"/>
    <cellStyle name="5_BilanGlobal2010_INDUSTRIE2010et2011provisoire_bois énergie 2011" xfId="543" xr:uid="{F9494B5D-F2F8-4D56-B98A-6DB97DD571AC}"/>
    <cellStyle name="5_BilanGlobal2010_INDUSTRIE2010et2011provisoire_bois énergie 2011_RECAP" xfId="544" xr:uid="{547F9463-1856-4376-983D-649A04D3C51D}"/>
    <cellStyle name="5_BilanGlobal2010_INDUSTRIE2010et2011provisoire_Consom transport routier RBC" xfId="545" xr:uid="{57918B2A-9539-4719-B114-C1C2CDAA0AC3}"/>
    <cellStyle name="5_BilanGlobal2010_INDUSTRIE2010et2011provisoire_DETAIL_PARC_CONSOM_2011" xfId="546" xr:uid="{D3B8F62C-07D5-465F-B27C-CCA1840B7136}"/>
    <cellStyle name="5_BilanGlobal2010_INDUSTRIE2010et2011provisoire_DETAIL_PARC_CONSOM_2011_RECAP" xfId="547" xr:uid="{BDEFF9F4-5E33-42C3-8F36-14B87DCC5F05}"/>
    <cellStyle name="5_BilanGlobal2010_INDUSTRIE2010et2011provisoire_Global" xfId="548" xr:uid="{4E204A98-E86F-40FC-864B-365CD1CA4201}"/>
    <cellStyle name="5_BilanGlobal2010_INDUSTRIE2010et2011provisoire_Global2012PROVISOIRE" xfId="549" xr:uid="{A71D49F1-6360-49E8-AD49-76F5635FCC0E}"/>
    <cellStyle name="5_BilanGlobal2010_INDUSTRIE2010et2011provisoire_INDUSTRIE2010et2011provisoire" xfId="550" xr:uid="{388F89CB-BFDD-4311-AC01-BEF55FFB7F4E}"/>
    <cellStyle name="5_BilanGlobal2010_INDUSTRIE2010et2011provisoire_INDUSTRIE2010et2011provisoire_Calcul cons TERTIAIRE HT 2012" xfId="551" xr:uid="{9F0A9147-69F6-49F8-80B0-CD734FAC60DC}"/>
    <cellStyle name="5_BilanGlobal2010_INDUSTRIE2010et2011provisoire_INDUSTRIE2010et2011provisoire_Consom transport routier RBC" xfId="552" xr:uid="{94FE2D08-92F5-42C7-9124-28D4B229C738}"/>
    <cellStyle name="5_BilanGlobal2010_INDUSTRIE2010et2011provisoire_INDUSTRIE2010et2011provisoire_Global" xfId="553" xr:uid="{A68C997D-7A23-4CC5-AB6B-506945FB72D5}"/>
    <cellStyle name="5_BilanGlobal2010_INDUSTRIE2010et2011provisoire_INDUSTRIE2010et2011provisoire_Global2012PROVISOIRE" xfId="554" xr:uid="{B4EF7238-9621-4C6A-8DBC-9A8E7DAE4445}"/>
    <cellStyle name="5_BilanGlobal2010_INDUSTRIE2010et2011provisoire_INDUSTRIE2010et2011provisoire_RECAP" xfId="555" xr:uid="{351FEDFB-9BAA-46E1-811C-80AF0D02877B}"/>
    <cellStyle name="5_BilanGlobal2010_INDUSTRIE2010et2011provisoire_INDUSTRIE2010et2011provisoire_TAB FINAL COMPAR" xfId="556" xr:uid="{A812A832-47ED-43E3-A937-D46CFEB9FD94}"/>
    <cellStyle name="5_BilanGlobal2010_INDUSTRIE2010et2011provisoire_TAB FINAL COMPAR" xfId="557" xr:uid="{345D45B5-40BC-4A01-A473-02CDE03977A5}"/>
    <cellStyle name="5_BilanGlobal2010_INDUSTRIE2010et2011provisoire_Transfo ps 2011" xfId="558" xr:uid="{B97C1956-6737-4A8C-B37A-77704E95FE47}"/>
    <cellStyle name="5_BilanGlobal2010_INDUSTRIE2010et2011provisoire_Transfo ps 2011_Calcul cons TERTIAIRE HT 2012" xfId="559" xr:uid="{5710FED3-5E87-4EEF-8359-2C2CBD4E40AE}"/>
    <cellStyle name="5_BilanGlobal2010_INDUSTRIE2010et2011provisoire_Transfo ps 2011_Consom transport routier RBC" xfId="560" xr:uid="{D5C44066-3ECC-4DE0-9DA1-A54A33E5C910}"/>
    <cellStyle name="5_BilanGlobal2010_INDUSTRIE2010et2011provisoire_Transfo ps 2011_Global" xfId="561" xr:uid="{FCB36164-A12F-40B1-928B-F3E2E732A3B2}"/>
    <cellStyle name="5_BilanGlobal2010_INDUSTRIE2010et2011provisoire_Transfo ps 2011_Global2012PROVISOIRE" xfId="562" xr:uid="{55EBE650-B290-41B9-83A3-6E5F05361744}"/>
    <cellStyle name="5_BilanGlobal2010_INDUSTRIE2010et2011provisoire_Transfo ps 2011_RECAP" xfId="563" xr:uid="{C7C3C58B-E9B0-40AA-9D5D-AFE22719D117}"/>
    <cellStyle name="5_BilanGlobal2010_INDUSTRIE2010et2011provisoire_Transfo ps 2011_TAB FINAL COMPAR" xfId="564" xr:uid="{10369F8C-0F73-4C1C-91E2-048A24F96A95}"/>
    <cellStyle name="5_BilanGlobal2010_RECAP" xfId="565" xr:uid="{1F3B7386-9BE6-4003-8A18-1010A14B3437}"/>
    <cellStyle name="5_BilanGlobal2010_TAB FINAL COMPAR" xfId="566" xr:uid="{AA472B52-4FFA-415C-BE87-41DDE2E2068C}"/>
    <cellStyle name="5_bois énergie 2011" xfId="567" xr:uid="{2A82B427-94BF-4EEE-9249-FEFFC87DE3FF}"/>
    <cellStyle name="5_bois énergie 2011_RECAP" xfId="568" xr:uid="{DE69E42F-8D2C-460D-BC35-902A487994AC}"/>
    <cellStyle name="5_bois indus tertiaire 2011" xfId="569" xr:uid="{8C251AA9-FA78-40A7-9605-8B818389A363}"/>
    <cellStyle name="5_bois indus tertiaire 2011_RECAP" xfId="570" xr:uid="{D7F51DD3-0D26-41D6-8B48-8A8C6104B8E9}"/>
    <cellStyle name="5_Calcul cons TERTIAIRE HT 2012" xfId="571" xr:uid="{685EA533-A02F-4AFA-8838-73FE3D5129BD}"/>
    <cellStyle name="5_Consom transport routier RBC" xfId="572" xr:uid="{BC14063B-7FAF-4661-AC4F-E5B4B2983F35}"/>
    <cellStyle name="5_ConsommationFacture" xfId="573" xr:uid="{EA40FEF6-4124-47E0-9F93-8A8FD28D2203}"/>
    <cellStyle name="5_détail conso logt2011" xfId="574" xr:uid="{AB59122C-98E8-4982-8406-8A27E7173A03}"/>
    <cellStyle name="5_détail conso logt2011_RECAP" xfId="575" xr:uid="{4E38BCD5-8B60-41E6-9BDA-617E56ADC9D3}"/>
    <cellStyle name="5_détail ener renouv logt 2011" xfId="576" xr:uid="{F580E253-C200-4D1B-A244-941C9EB84A73}"/>
    <cellStyle name="5_détail ener renouv logt 2011_1" xfId="577" xr:uid="{053859F2-D036-4D5C-9003-98F4B3A2132C}"/>
    <cellStyle name="5_détail ener renouv logt 2011_BIL_TRANSFO2012" xfId="578" xr:uid="{86E74881-3293-402F-A58D-60FCB0B94A2B}"/>
    <cellStyle name="5_détail ener renouv logt 2011_Calcul cons industrie 2011" xfId="579" xr:uid="{F846C47D-68A3-4EF9-AC34-625AA5E7898A}"/>
    <cellStyle name="5_détail ener renouv logt 2011_Calcul cons industrie 2011_Calcul cons TERTIAIRE HT 2012" xfId="580" xr:uid="{E42D2414-B91D-43A3-816C-DC46B4A1B802}"/>
    <cellStyle name="5_détail ener renouv logt 2011_Calcul cons TERTIAIRE HT 2012" xfId="581" xr:uid="{6EF1662F-FE7C-4DE7-A029-4291C1D8FF8A}"/>
    <cellStyle name="5_détail ener renouv logt 2011_Calcul cons TERTIAIRE HT 2012_1" xfId="582" xr:uid="{54BAE6FF-7FCB-4368-9E73-EB13F40C3E40}"/>
    <cellStyle name="5_détail ener renouv logt 2011_Calcul cons TERTIAIRE HT 2012_Calcul cons TERTIAIRE HT 2012" xfId="583" xr:uid="{D37A6EA7-E9A4-4C67-968F-7B1F60BE871F}"/>
    <cellStyle name="5_détail ener renouv logt 2011_détail ener renouv logt 2011" xfId="584" xr:uid="{A4A0B502-BB3D-470B-AB6F-D0FC7998BDE0}"/>
    <cellStyle name="5_détail ener renouv logt 2011_Feuil1" xfId="585" xr:uid="{9054D47B-6D95-4F83-8365-FDC33A3E148C}"/>
    <cellStyle name="5_détail ener renouv logt 2011_Global" xfId="586" xr:uid="{A4032E59-48D4-4635-B558-047AF55F8C3D}"/>
    <cellStyle name="5_détail ener renouv logt 2011_Global_1" xfId="587" xr:uid="{2D7F854B-E971-4F03-980C-3147C7258644}"/>
    <cellStyle name="5_détail ener renouv logt 2011_Global2012PROVISOIRE" xfId="588" xr:uid="{13B04F84-7F99-40DB-8CB7-930380AABF0A}"/>
    <cellStyle name="5_détail ener renouv logt 2011_Global2012PROVISOIRE_1" xfId="589" xr:uid="{D1247B2B-2516-4924-8055-4CEFAC8A3C4C}"/>
    <cellStyle name="5_détail ener renouv logt 2011_Global2012PROVISOIRE_1_Calcul cons TERTIAIRE HT 2012" xfId="590" xr:uid="{6AF709A3-197F-4926-A1D1-6B9F5BBD030B}"/>
    <cellStyle name="5_détail ener renouv logt 2011_Global2012PROVISOIRE_Calcul cons TERTIAIRE HT 2012" xfId="591" xr:uid="{F01526F3-A29D-4AAD-A108-D9FBE222466A}"/>
    <cellStyle name="5_détail ener renouv logt 2011_NormalisationTotale" xfId="592" xr:uid="{FDEE598A-2504-4E69-9C84-A5EFF2F5EE28}"/>
    <cellStyle name="5_détail ener renouv logt 2011_RECAP" xfId="593" xr:uid="{66DB945B-93CB-48AF-95EE-2BCD132145E5}"/>
    <cellStyle name="5_détail ener renouv logt 2011_TAB FINAL COMPAR" xfId="594" xr:uid="{22AE863E-3B1E-400D-A020-3F31058A5066}"/>
    <cellStyle name="5_DETAIL_PARC_CONSOM_2010" xfId="595" xr:uid="{7523BB32-BBB4-4F5F-B0F4-965C20580F80}"/>
    <cellStyle name="5_DETAIL_PARC_CONSOM_2010 2" xfId="596" xr:uid="{D5743A7C-128F-4817-8C44-134A49D6497B}"/>
    <cellStyle name="5_DETAIL_PARC_CONSOM_2010_Calcul cons TERTIAIRE HT 2012" xfId="597" xr:uid="{3B9C06A6-B63F-423E-8397-A66F7CF75F46}"/>
    <cellStyle name="5_DETAIL_PARC_CONSOM_2010_Consom transport routier RBC" xfId="598" xr:uid="{C91C022D-F2D6-41FF-9DA2-60FF36BDCF17}"/>
    <cellStyle name="5_DETAIL_PARC_CONSOM_2010_ConsommationFacture" xfId="599" xr:uid="{337527C9-69F8-4144-BCE0-30FB81200938}"/>
    <cellStyle name="5_DETAIL_PARC_CONSOM_2010_détail ener renouv logt 2011" xfId="600" xr:uid="{C32C2E78-5D8F-4BAD-AE2B-FCA3F0B1D63D}"/>
    <cellStyle name="5_DETAIL_PARC_CONSOM_2010_EffetsCombustibles" xfId="601" xr:uid="{D66EDFEE-450E-4E31-A70C-B615347A38F3}"/>
    <cellStyle name="5_DETAIL_PARC_CONSOM_2010_ELEC" xfId="602" xr:uid="{F95C5EB7-53A3-4A80-966F-61794C1E28F1}"/>
    <cellStyle name="5_DETAIL_PARC_CONSOM_2010_ELEC_Calcul cons TERTIAIRE HT 2012" xfId="603" xr:uid="{99637F97-C433-4919-B62F-6CEABC84BBF4}"/>
    <cellStyle name="5_DETAIL_PARC_CONSOM_2010_EssaiNormalisationIndustrie" xfId="604" xr:uid="{3CDD2F58-D1B5-4A00-986C-BC271EE6D9C6}"/>
    <cellStyle name="5_DETAIL_PARC_CONSOM_2010_EvolSect" xfId="605" xr:uid="{485EF20C-628E-43A4-8285-D54885A82895}"/>
    <cellStyle name="5_DETAIL_PARC_CONSOM_2010_FACTURE 2011" xfId="606" xr:uid="{2859866E-7B3B-4521-984C-8E9E5AC30182}"/>
    <cellStyle name="5_DETAIL_PARC_CONSOM_2010_Feuil1" xfId="607" xr:uid="{3989E8A6-9F82-44E9-A360-041C72BFCB7B}"/>
    <cellStyle name="5_DETAIL_PARC_CONSOM_2010_Global" xfId="608" xr:uid="{6546FFE2-AB65-4F53-9A11-74C967F2EC3D}"/>
    <cellStyle name="5_DETAIL_PARC_CONSOM_2010_Global_1" xfId="609" xr:uid="{F2B967B0-ADCD-4680-B1EF-243675D04806}"/>
    <cellStyle name="5_DETAIL_PARC_CONSOM_2010_Global2011PROVISOIRE" xfId="610" xr:uid="{EABE1087-A8F3-49EC-83ED-C00C75EF3CC9}"/>
    <cellStyle name="5_DETAIL_PARC_CONSOM_2010_Global2011PROVISOIRE_Calcul cons TERTIAIRE HT 2012" xfId="611" xr:uid="{9F89DDF6-283F-450E-9E39-3369FDF4AC53}"/>
    <cellStyle name="5_DETAIL_PARC_CONSOM_2010_Global2011PROVISOIRE_TAB FINAL COMPAR" xfId="612" xr:uid="{B91C0636-FDDF-412B-893E-24E1B4AFA19D}"/>
    <cellStyle name="5_DETAIL_PARC_CONSOM_2010_Global2012PROVISOIRE" xfId="613" xr:uid="{7F4A9C04-AD25-4825-8C04-68FC8492F7BE}"/>
    <cellStyle name="5_DETAIL_PARC_CONSOM_2010_Global2012PROVISOIRE_1" xfId="614" xr:uid="{8F4FF949-3062-4577-ACB8-B2AC3474C74B}"/>
    <cellStyle name="5_DETAIL_PARC_CONSOM_2010_Global2012PROVISOIRE_1_Calcul cons TERTIAIRE HT 2012" xfId="615" xr:uid="{685E33C4-1868-40C1-AE3C-BAE00A0DC934}"/>
    <cellStyle name="5_DETAIL_PARC_CONSOM_2010_Global2012PROVISOIRE_Calcul cons TERTIAIRE HT 2012" xfId="616" xr:uid="{5BAB8352-7C44-4146-B860-A09167674091}"/>
    <cellStyle name="5_DETAIL_PARC_CONSOM_2010_Global2012PROVISOIRE_TAB FINAL COMPAR" xfId="617" xr:uid="{2DBB116C-4109-474B-ACA5-4E2EB059510D}"/>
    <cellStyle name="5_DETAIL_PARC_CONSOM_2010_Industrie" xfId="618" xr:uid="{E7921C56-C824-4CC7-9FE8-F19BF6034C39}"/>
    <cellStyle name="5_DETAIL_PARC_CONSOM_2010_Industrie_BIL_TRANSFO2012" xfId="619" xr:uid="{7CEC8156-F107-4D50-AE79-A30B3A383EA7}"/>
    <cellStyle name="5_DETAIL_PARC_CONSOM_2010_Industrie_Calcul cons industrie 2011" xfId="620" xr:uid="{440669E0-1890-46E8-B992-180572E0F7BD}"/>
    <cellStyle name="5_DETAIL_PARC_CONSOM_2010_Industrie_Calcul cons industrie 2011_Calcul cons TERTIAIRE HT 2012" xfId="621" xr:uid="{7B59E3E9-2885-4E8C-92B5-4EF0F600ED9A}"/>
    <cellStyle name="5_DETAIL_PARC_CONSOM_2010_Industrie_Calcul cons TERTIAIRE HT 2012" xfId="622" xr:uid="{7213413C-310C-4A34-B102-9F2734C3C4B7}"/>
    <cellStyle name="5_DETAIL_PARC_CONSOM_2010_Industrie_Calcul cons TERTIAIRE HT 2012_1" xfId="623" xr:uid="{04F3B932-CA4D-447D-8B4B-FEEAD42BEC19}"/>
    <cellStyle name="5_DETAIL_PARC_CONSOM_2010_Industrie_Calcul cons TERTIAIRE HT 2012_Calcul cons TERTIAIRE HT 2012" xfId="624" xr:uid="{B0C0E4EE-9A0A-481F-88FB-71DC2AF7921A}"/>
    <cellStyle name="5_DETAIL_PARC_CONSOM_2010_Industrie_Global" xfId="625" xr:uid="{57B5B608-1EE6-4955-926A-635C91BDE824}"/>
    <cellStyle name="5_DETAIL_PARC_CONSOM_2010_Industrie_Global2012PROVISOIRE" xfId="626" xr:uid="{FB5D39DF-A2EF-41B1-9B94-1541BF3FDF11}"/>
    <cellStyle name="5_DETAIL_PARC_CONSOM_2010_Industrie_Global2012PROVISOIRE_Calcul cons TERTIAIRE HT 2012" xfId="627" xr:uid="{FBF86C39-E9FA-401C-8154-E2600EFF5FE3}"/>
    <cellStyle name="5_DETAIL_PARC_CONSOM_2010_Industrie_NormalisationTotale" xfId="628" xr:uid="{373ACCFD-03F9-4F5B-9874-26075F3539B3}"/>
    <cellStyle name="5_DETAIL_PARC_CONSOM_2010_Industrie_TAB FINAL COMPAR" xfId="629" xr:uid="{ADEFBF61-81C5-4F0E-B76A-06659A5E9D69}"/>
    <cellStyle name="5_DETAIL_PARC_CONSOM_2010_INDUSTRIE2010et2011provisoire" xfId="630" xr:uid="{E0A6F3BE-44E8-4294-AD75-978F5921FC16}"/>
    <cellStyle name="5_DETAIL_PARC_CONSOM_2010_INDUSTRIE2010et2011provisoire_bois énergie 2011" xfId="631" xr:uid="{8A4B38FA-DAA0-40A6-891B-D95C0AE4CF90}"/>
    <cellStyle name="5_DETAIL_PARC_CONSOM_2010_INDUSTRIE2010et2011provisoire_bois énergie 2011_RECAP" xfId="632" xr:uid="{473274B1-06D4-4BCF-A98F-77C7D033EFD0}"/>
    <cellStyle name="5_DETAIL_PARC_CONSOM_2010_INDUSTRIE2010et2011provisoire_Consom transport routier RBC" xfId="633" xr:uid="{040B7AA3-C9FF-4B2C-97A9-484D6B88D90E}"/>
    <cellStyle name="5_DETAIL_PARC_CONSOM_2010_INDUSTRIE2010et2011provisoire_DETAIL_PARC_CONSOM_2011" xfId="634" xr:uid="{4A0006B2-23E6-4046-B18B-E3C977C23572}"/>
    <cellStyle name="5_DETAIL_PARC_CONSOM_2010_INDUSTRIE2010et2011provisoire_DETAIL_PARC_CONSOM_2011_RECAP" xfId="635" xr:uid="{0ED8BBB5-0F94-496E-BC0B-C69F1BECCC86}"/>
    <cellStyle name="5_DETAIL_PARC_CONSOM_2010_INDUSTRIE2010et2011provisoire_Global" xfId="636" xr:uid="{2EDC8025-D3A4-4C69-A79D-BB949A705D44}"/>
    <cellStyle name="5_DETAIL_PARC_CONSOM_2010_INDUSTRIE2010et2011provisoire_Global2012PROVISOIRE" xfId="637" xr:uid="{0C5A3CF0-60BF-4670-AA33-9DD66EAEF9CE}"/>
    <cellStyle name="5_DETAIL_PARC_CONSOM_2010_INDUSTRIE2010et2011provisoire_INDUSTRIE2010et2011provisoire" xfId="638" xr:uid="{F8E9BE6A-F343-489C-BBB5-85AE0B405A46}"/>
    <cellStyle name="5_DETAIL_PARC_CONSOM_2010_INDUSTRIE2010et2011provisoire_INDUSTRIE2010et2011provisoire_Calcul cons TERTIAIRE HT 2012" xfId="639" xr:uid="{673243FE-7401-4BA9-AE28-5C6AE999AC8D}"/>
    <cellStyle name="5_DETAIL_PARC_CONSOM_2010_INDUSTRIE2010et2011provisoire_INDUSTRIE2010et2011provisoire_Consom transport routier RBC" xfId="640" xr:uid="{BE23C27B-C11F-414F-AF3A-A3E132FBDEA3}"/>
    <cellStyle name="5_DETAIL_PARC_CONSOM_2010_INDUSTRIE2010et2011provisoire_INDUSTRIE2010et2011provisoire_Global" xfId="641" xr:uid="{69BD62F3-6802-4E2B-8913-F851A5B13C83}"/>
    <cellStyle name="5_DETAIL_PARC_CONSOM_2010_INDUSTRIE2010et2011provisoire_INDUSTRIE2010et2011provisoire_Global2012PROVISOIRE" xfId="642" xr:uid="{B3995AF4-0868-4AE8-9A1A-413339075127}"/>
    <cellStyle name="5_DETAIL_PARC_CONSOM_2010_INDUSTRIE2010et2011provisoire_INDUSTRIE2010et2011provisoire_RECAP" xfId="643" xr:uid="{502B825A-645E-4AFF-94BB-2B47A1B93D46}"/>
    <cellStyle name="5_DETAIL_PARC_CONSOM_2010_INDUSTRIE2010et2011provisoire_INDUSTRIE2010et2011provisoire_TAB FINAL COMPAR" xfId="644" xr:uid="{814F5787-A002-43CC-A909-591C5A2D6D90}"/>
    <cellStyle name="5_DETAIL_PARC_CONSOM_2010_INDUSTRIE2010et2011provisoire_TAB FINAL COMPAR" xfId="645" xr:uid="{EA1932E4-45E2-4EF4-85AC-01B818511583}"/>
    <cellStyle name="5_DETAIL_PARC_CONSOM_2010_INDUSTRIE2010et2011provisoire_Transfo ps 2011" xfId="646" xr:uid="{87265E79-6FF1-4183-BFB4-7A10671604B7}"/>
    <cellStyle name="5_DETAIL_PARC_CONSOM_2010_INDUSTRIE2010et2011provisoire_Transfo ps 2011_Calcul cons TERTIAIRE HT 2012" xfId="647" xr:uid="{E65C47F5-9DC2-4FD6-9504-CBCA6FD1E694}"/>
    <cellStyle name="5_DETAIL_PARC_CONSOM_2010_INDUSTRIE2010et2011provisoire_Transfo ps 2011_Consom transport routier RBC" xfId="648" xr:uid="{9DDB8940-3F75-4B71-9E4B-7C6B8F30A211}"/>
    <cellStyle name="5_DETAIL_PARC_CONSOM_2010_INDUSTRIE2010et2011provisoire_Transfo ps 2011_Global" xfId="649" xr:uid="{993ED767-CF9B-49FA-AB94-17303279B223}"/>
    <cellStyle name="5_DETAIL_PARC_CONSOM_2010_INDUSTRIE2010et2011provisoire_Transfo ps 2011_Global2012PROVISOIRE" xfId="650" xr:uid="{04A01CB5-AC7D-4DC6-BD09-B58E8460250A}"/>
    <cellStyle name="5_DETAIL_PARC_CONSOM_2010_INDUSTRIE2010et2011provisoire_Transfo ps 2011_RECAP" xfId="651" xr:uid="{76A2D2AB-E4A2-4403-A4EF-B4C3961D0F07}"/>
    <cellStyle name="5_DETAIL_PARC_CONSOM_2010_INDUSTRIE2010et2011provisoire_Transfo ps 2011_TAB FINAL COMPAR" xfId="652" xr:uid="{1D9FFCA6-CAF9-4075-A6AB-FB8EC693F74A}"/>
    <cellStyle name="5_DETAIL_PARC_CONSOM_2010_NormalisationLogement" xfId="653" xr:uid="{5CE4B1F2-5BB1-4E7A-91BD-AD41738FAA2D}"/>
    <cellStyle name="5_DETAIL_PARC_CONSOM_2010_NormalisationTertiaire" xfId="654" xr:uid="{A417744A-204D-467B-B2FB-BBFBB13CB935}"/>
    <cellStyle name="5_DETAIL_PARC_CONSOM_2010_NormalisationTotale" xfId="655" xr:uid="{7BB6745C-D20B-4345-B1F8-16E566F3CD1F}"/>
    <cellStyle name="5_DETAIL_PARC_CONSOM_2010_par vecteur" xfId="656" xr:uid="{E00F2D46-8B31-4FEE-A100-73F6CEDAAB47}"/>
    <cellStyle name="5_DETAIL_PARC_CONSOM_2010_RECAP" xfId="657" xr:uid="{BDB74563-6C8C-4F12-BAB0-0AC4F11692EA}"/>
    <cellStyle name="5_DETAIL_PARC_CONSOM_2010_TAB FINAL COMPAR" xfId="658" xr:uid="{FA0D5808-0822-4E43-B72F-576E2588E803}"/>
    <cellStyle name="5_DETAIL_PARC_CONSOM_2011" xfId="659" xr:uid="{CCF1E229-6867-438D-B35F-D0A6BE9E18DC}"/>
    <cellStyle name="5_DETAIL_PARC_CONSOM_2011_BIL_TRANSFO2012" xfId="660" xr:uid="{47ED759D-E0DF-4687-AE8F-5926568BE092}"/>
    <cellStyle name="5_DETAIL_PARC_CONSOM_2011_Calcul cons industrie 2011" xfId="661" xr:uid="{FF13FF83-5155-486B-860C-C3D43ECF05CF}"/>
    <cellStyle name="5_DETAIL_PARC_CONSOM_2011_Calcul cons industrie 2011_Calcul cons TERTIAIRE HT 2012" xfId="662" xr:uid="{3A9458ED-5E98-45A0-967C-18FAE1CA2A04}"/>
    <cellStyle name="5_DETAIL_PARC_CONSOM_2011_Calcul cons TERTIAIRE HT 2012" xfId="663" xr:uid="{68129518-116D-4328-A0F1-8985495CE3D1}"/>
    <cellStyle name="5_DETAIL_PARC_CONSOM_2011_Calcul cons TERTIAIRE HT 2012_1" xfId="664" xr:uid="{B530C395-CB7F-4BF3-AB6C-C2925B8286B4}"/>
    <cellStyle name="5_DETAIL_PARC_CONSOM_2011_Calcul cons TERTIAIRE HT 2012_Calcul cons TERTIAIRE HT 2012" xfId="665" xr:uid="{ACB26AF7-E7D3-4309-A2FF-0DD14B69FDFA}"/>
    <cellStyle name="5_DETAIL_PARC_CONSOM_2011_détail ener renouv logt 2011" xfId="666" xr:uid="{F8C9662B-7AFC-4EB3-9AF2-507C54F46C94}"/>
    <cellStyle name="5_DETAIL_PARC_CONSOM_2011_Feuil1" xfId="667" xr:uid="{64F76DB4-D37B-44B0-8D11-4CB7DAD8A670}"/>
    <cellStyle name="5_DETAIL_PARC_CONSOM_2011_Global" xfId="668" xr:uid="{DE3FCA9C-61B7-4A71-A66A-08E2B1A71B9F}"/>
    <cellStyle name="5_DETAIL_PARC_CONSOM_2011_Global_1" xfId="669" xr:uid="{892234E2-F0B4-4C6A-852A-8B879324BEAF}"/>
    <cellStyle name="5_DETAIL_PARC_CONSOM_2011_Global2012PROVISOIRE" xfId="670" xr:uid="{25671186-0DBC-4430-9EBA-45B97AF01E71}"/>
    <cellStyle name="5_DETAIL_PARC_CONSOM_2011_Global2012PROVISOIRE_1" xfId="671" xr:uid="{33872801-E21A-4E9C-A8E6-A60032AC6A50}"/>
    <cellStyle name="5_DETAIL_PARC_CONSOM_2011_Global2012PROVISOIRE_1_Calcul cons TERTIAIRE HT 2012" xfId="672" xr:uid="{49E99441-0B19-406A-AC62-FADAF820D6F7}"/>
    <cellStyle name="5_DETAIL_PARC_CONSOM_2011_Global2012PROVISOIRE_Calcul cons TERTIAIRE HT 2012" xfId="673" xr:uid="{CE6675FB-BB13-48AB-B3CB-1AA6E9FBEFB7}"/>
    <cellStyle name="5_DETAIL_PARC_CONSOM_2011_NormalisationTotale" xfId="674" xr:uid="{0F24F5DF-2A1B-4390-B614-C44AF681A14A}"/>
    <cellStyle name="5_DETAIL_PARC_CONSOM_2011_RECAP" xfId="675" xr:uid="{D895430A-C36E-496B-8AFF-98F9064E1C22}"/>
    <cellStyle name="5_DETAIL_PARC_CONSOM_2011_TAB FINAL COMPAR" xfId="676" xr:uid="{5DB1CC1A-CEAB-464D-82D2-987290C4CDC8}"/>
    <cellStyle name="5_DETAIL_PARC_CONSOM_2012" xfId="677" xr:uid="{FF653DAD-032D-4260-B7AE-2BE046316873}"/>
    <cellStyle name="5_EffetsCombustibles" xfId="678" xr:uid="{D657D3A8-5386-4EC5-A03F-90F511484BC2}"/>
    <cellStyle name="5_ELEC" xfId="679" xr:uid="{57A6612F-6B64-4748-A418-CBD32957162C}"/>
    <cellStyle name="5_EssaiNormalisationIndustrie" xfId="680" xr:uid="{00EB26A7-9E85-4868-83CF-10DFA57B6CE3}"/>
    <cellStyle name="5_EvolSect" xfId="681" xr:uid="{6CCAF6DC-B788-4EDE-B073-0950927E3473}"/>
    <cellStyle name="5_Feuil1" xfId="682" xr:uid="{2F3FA8C0-AA11-4423-9F3B-448A9B35A055}"/>
    <cellStyle name="5_Feuil1_1" xfId="683" xr:uid="{E174260C-0B45-43B5-984B-35430434B9B9}"/>
    <cellStyle name="5_Feuil1_BIL_TRANSFO2012" xfId="684" xr:uid="{675C62C2-DB29-4A3C-8442-C41BF8D0E5BB}"/>
    <cellStyle name="5_Feuil1_Calcul cons industrie 2011" xfId="685" xr:uid="{49A78A4B-F10B-4A9F-B8F4-638EC6B93D5E}"/>
    <cellStyle name="5_Feuil1_Calcul cons industrie 2011_Calcul cons TERTIAIRE HT 2012" xfId="686" xr:uid="{34CA75B0-DCFC-4FB6-AB21-AE15843D59DC}"/>
    <cellStyle name="5_Feuil1_Calcul cons TERTIAIRE HT 2012" xfId="687" xr:uid="{A84B836B-21A5-48E0-BA01-452AC1BD4A7A}"/>
    <cellStyle name="5_Feuil1_Calcul cons TERTIAIRE HT 2012_1" xfId="688" xr:uid="{06EEDC36-4E25-4503-85E7-26FAA918F2F9}"/>
    <cellStyle name="5_Feuil1_Calcul cons TERTIAIRE HT 2012_Calcul cons TERTIAIRE HT 2012" xfId="689" xr:uid="{ECCEB7E4-2369-4896-96FE-2130FE2EE751}"/>
    <cellStyle name="5_Feuil1_détail ener renouv logt 2011" xfId="690" xr:uid="{724201D2-3653-4201-83D9-142B01E8ED8C}"/>
    <cellStyle name="5_Feuil1_Feuil1" xfId="691" xr:uid="{91A625A5-4447-4E02-9C82-C9A260FB1A49}"/>
    <cellStyle name="5_Feuil1_Global" xfId="692" xr:uid="{DE047940-BDA4-4741-BB75-C4CF34E4110C}"/>
    <cellStyle name="5_Feuil1_Global_1" xfId="693" xr:uid="{419EE3E3-6AE3-4CC8-8B7B-3EC10886C7B1}"/>
    <cellStyle name="5_Feuil1_Global2012PROVISOIRE" xfId="694" xr:uid="{578D729E-59F8-4D7A-96CC-8856D9FE3EF8}"/>
    <cellStyle name="5_Feuil1_Global2012PROVISOIRE_1" xfId="695" xr:uid="{4D3D42DB-1CE5-4E48-81F4-C81D854FABA1}"/>
    <cellStyle name="5_Feuil1_Global2012PROVISOIRE_1_Calcul cons TERTIAIRE HT 2012" xfId="696" xr:uid="{2A83E409-F9E1-4797-BE43-9CF172985010}"/>
    <cellStyle name="5_Feuil1_Global2012PROVISOIRE_Calcul cons TERTIAIRE HT 2012" xfId="697" xr:uid="{E91D3F0E-88C8-4307-9393-B03227AB4FC6}"/>
    <cellStyle name="5_Feuil1_NormalisationTotale" xfId="698" xr:uid="{F83B8E72-7D54-49EB-BB8E-52E606D7888A}"/>
    <cellStyle name="5_Feuil1_RECAP" xfId="699" xr:uid="{4F207B57-3793-4C8E-A25F-DD4F9BBCFE39}"/>
    <cellStyle name="5_Feuil1_TAB FINAL COMPAR" xfId="700" xr:uid="{2958C816-4248-468A-831C-58AD2375058B}"/>
    <cellStyle name="5_Global" xfId="701" xr:uid="{66C105F9-5DEF-4FE3-84D4-30DB21CCC929}"/>
    <cellStyle name="5_Global 2" xfId="702" xr:uid="{793534D4-5E0E-47F5-B0E6-26621AB304A4}"/>
    <cellStyle name="5_Global_1" xfId="703" xr:uid="{CD42526B-649D-47BC-B75F-1F5A6A3CDEA6}"/>
    <cellStyle name="5_Global_1_BIL_TRANSFO2012" xfId="704" xr:uid="{EFE38483-BB7D-49E0-80AC-8E50ABBD50C4}"/>
    <cellStyle name="5_Global_1_Calcul cons industrie 2011" xfId="705" xr:uid="{7B06E394-6D13-460D-995F-7A78604977C3}"/>
    <cellStyle name="5_Global_1_Calcul cons industrie 2011_Calcul cons TERTIAIRE HT 2012" xfId="706" xr:uid="{DAB07741-ADDA-4AEF-872B-5918A705071C}"/>
    <cellStyle name="5_Global_1_Calcul cons TERTIAIRE HT 2012" xfId="707" xr:uid="{02054F00-21ED-4CCF-8DFB-FCD8EE498209}"/>
    <cellStyle name="5_Global_1_Calcul cons TERTIAIRE HT 2012_1" xfId="708" xr:uid="{00A25A92-DE04-4795-975C-5EBC4E17FF23}"/>
    <cellStyle name="5_Global_1_Calcul cons TERTIAIRE HT 2012_Calcul cons TERTIAIRE HT 2012" xfId="709" xr:uid="{BCB9B8E6-5090-40C0-8DE2-71ACD7C8F1FA}"/>
    <cellStyle name="5_Global_1_Global" xfId="710" xr:uid="{56DE279E-7B8B-4C5E-B604-008D73F7B06A}"/>
    <cellStyle name="5_Global_1_Global2012PROVISOIRE" xfId="711" xr:uid="{481D2DB0-3CB6-4A27-B231-07B33AE412F6}"/>
    <cellStyle name="5_Global_1_Global2012PROVISOIRE_Calcul cons TERTIAIRE HT 2012" xfId="712" xr:uid="{F83EB988-93EA-4BAB-A5A2-9807BA25798A}"/>
    <cellStyle name="5_Global_1_NormalisationTotale" xfId="713" xr:uid="{F38BECAE-A4FA-463C-A2A2-9EA1CCCA8CB6}"/>
    <cellStyle name="5_Global_1_TAB FINAL COMPAR" xfId="714" xr:uid="{F8ADB119-22BB-48C8-BE30-BF1EB3C1C19F}"/>
    <cellStyle name="5_Global_2" xfId="715" xr:uid="{B141200E-38D1-4C31-82A6-16443B22AB64}"/>
    <cellStyle name="5_Global_Calcul cons TERTIAIRE HT 2012" xfId="716" xr:uid="{EA5FFD68-D422-4500-9FCE-EA648D087654}"/>
    <cellStyle name="5_Global_Consom transport routier RBC" xfId="717" xr:uid="{5FEC86F9-3CCD-4D58-9F1D-11F3B977D3AB}"/>
    <cellStyle name="5_Global_EssaiNormalisationIndustrie" xfId="718" xr:uid="{CD32A27E-859E-448B-9100-68FB61964FEE}"/>
    <cellStyle name="5_Global_EvolSect" xfId="719" xr:uid="{50FD7B16-2C8E-40C3-AE5E-D08035AFE73C}"/>
    <cellStyle name="5_Global_FACTURE 2011" xfId="720" xr:uid="{15EB24ED-1F50-463E-A46A-62629B46B0AE}"/>
    <cellStyle name="5_Global_Global" xfId="721" xr:uid="{CDEDAFAA-7877-4CEF-B21A-132753B30C7E}"/>
    <cellStyle name="5_Global_Global2011PROVISOIRE" xfId="722" xr:uid="{8FB3B885-BA1A-44A0-82B9-A80D6CCB77F5}"/>
    <cellStyle name="5_Global_Global2011PROVISOIRE_Calcul cons TERTIAIRE HT 2012" xfId="723" xr:uid="{CE652175-70B2-41AA-980C-DBC518227E4B}"/>
    <cellStyle name="5_Global_Global2011PROVISOIRE_TAB FINAL COMPAR" xfId="724" xr:uid="{46F15F78-91BB-4ED7-B1D9-A81338442188}"/>
    <cellStyle name="5_Global_Global2012PROVISOIRE" xfId="725" xr:uid="{B7E1FB30-CF55-4F4A-9E03-62D7A041CB01}"/>
    <cellStyle name="5_Global_Global2012PROVISOIRE_1" xfId="726" xr:uid="{2338B7A2-B299-44F8-B4F5-26423A05B85B}"/>
    <cellStyle name="5_Global_Global2012PROVISOIRE_Calcul cons TERTIAIRE HT 2012" xfId="727" xr:uid="{435F95C2-4ED5-4D9E-B7C5-CE788632A300}"/>
    <cellStyle name="5_Global_Global2012PROVISOIRE_TAB FINAL COMPAR" xfId="728" xr:uid="{72E5D475-C786-4F8F-B267-FA387CF76753}"/>
    <cellStyle name="5_Global_Industrie" xfId="729" xr:uid="{BE30A1B1-BB92-4D62-88E9-C5964DB0C994}"/>
    <cellStyle name="5_Global_Industrie_BIL_TRANSFO2012" xfId="730" xr:uid="{FDD08DAD-970D-4638-A124-4DF268AA7D4C}"/>
    <cellStyle name="5_Global_Industrie_Calcul cons industrie 2011" xfId="731" xr:uid="{2D939B6A-7E6F-467E-A01A-AC014371D31E}"/>
    <cellStyle name="5_Global_Industrie_Calcul cons industrie 2011_Calcul cons TERTIAIRE HT 2012" xfId="732" xr:uid="{E17E87C7-438B-4196-8AC7-136B9C836F74}"/>
    <cellStyle name="5_Global_Industrie_Calcul cons TERTIAIRE HT 2012" xfId="733" xr:uid="{17A80E5C-CFE4-485F-AB3A-E9293763867B}"/>
    <cellStyle name="5_Global_Industrie_Calcul cons TERTIAIRE HT 2012_1" xfId="734" xr:uid="{AE4D9ADC-C453-43C9-82CD-57DF9D1ED613}"/>
    <cellStyle name="5_Global_Industrie_Calcul cons TERTIAIRE HT 2012_Calcul cons TERTIAIRE HT 2012" xfId="735" xr:uid="{DF23F491-F46E-4533-BF75-FEED08E84F2C}"/>
    <cellStyle name="5_Global_Industrie_Global" xfId="736" xr:uid="{65758EFE-DF7D-41EB-9509-F0B8229BF3D3}"/>
    <cellStyle name="5_Global_Industrie_Global2012PROVISOIRE" xfId="737" xr:uid="{AA12E17D-42E9-46B6-90A3-314DFC3F4B44}"/>
    <cellStyle name="5_Global_Industrie_Global2012PROVISOIRE_Calcul cons TERTIAIRE HT 2012" xfId="738" xr:uid="{29D7154C-5B91-4202-B795-4D38E9924659}"/>
    <cellStyle name="5_Global_Industrie_NormalisationTotale" xfId="739" xr:uid="{728B57FF-23DE-4A4C-BF6C-63D23AED3A70}"/>
    <cellStyle name="5_Global_Industrie_TAB FINAL COMPAR" xfId="740" xr:uid="{A7184F8C-743F-472E-898E-24590AF25813}"/>
    <cellStyle name="5_Global_INDUSTRIE2010et2011provisoire" xfId="741" xr:uid="{93F0FC16-888A-444D-BF1E-EF59771F321A}"/>
    <cellStyle name="5_Global_INDUSTRIE2010et2011provisoire_bois énergie 2011" xfId="742" xr:uid="{49416381-CAF4-4D0B-8B19-7CE37A112FD8}"/>
    <cellStyle name="5_Global_INDUSTRIE2010et2011provisoire_bois énergie 2011_RECAP" xfId="743" xr:uid="{3BBBB3D8-A5A8-406C-BEE2-A657BC78293F}"/>
    <cellStyle name="5_Global_INDUSTRIE2010et2011provisoire_Consom transport routier RBC" xfId="744" xr:uid="{C333673E-6673-443B-B73C-C04E71114860}"/>
    <cellStyle name="5_Global_INDUSTRIE2010et2011provisoire_DETAIL_PARC_CONSOM_2011" xfId="745" xr:uid="{63E24677-DD89-4E22-9D55-7E4BE7284AE7}"/>
    <cellStyle name="5_Global_INDUSTRIE2010et2011provisoire_DETAIL_PARC_CONSOM_2011_RECAP" xfId="746" xr:uid="{98AE6DF5-FEFC-4734-AD19-6481E808DC7A}"/>
    <cellStyle name="5_Global_INDUSTRIE2010et2011provisoire_Global" xfId="747" xr:uid="{596F4B63-3383-4C01-9FBC-E87B43544212}"/>
    <cellStyle name="5_Global_INDUSTRIE2010et2011provisoire_Global2012PROVISOIRE" xfId="748" xr:uid="{CD070B41-1410-4EDE-8B7F-EC780F2D9C2F}"/>
    <cellStyle name="5_Global_INDUSTRIE2010et2011provisoire_INDUSTRIE2010et2011provisoire" xfId="749" xr:uid="{8BE6B5BD-877C-457D-8222-1C98DDD90A0E}"/>
    <cellStyle name="5_Global_INDUSTRIE2010et2011provisoire_INDUSTRIE2010et2011provisoire_Calcul cons TERTIAIRE HT 2012" xfId="750" xr:uid="{042104F3-F0B2-4D4B-9AF9-ED92288E92DC}"/>
    <cellStyle name="5_Global_INDUSTRIE2010et2011provisoire_INDUSTRIE2010et2011provisoire_Consom transport routier RBC" xfId="751" xr:uid="{CDECA364-77C6-480F-A329-FFA47F6EE2D6}"/>
    <cellStyle name="5_Global_INDUSTRIE2010et2011provisoire_INDUSTRIE2010et2011provisoire_Global" xfId="752" xr:uid="{864DF6CA-D408-4272-9F96-D0F15FFEB25C}"/>
    <cellStyle name="5_Global_INDUSTRIE2010et2011provisoire_INDUSTRIE2010et2011provisoire_Global2012PROVISOIRE" xfId="753" xr:uid="{ED9DC808-CEDB-4F29-8229-1C6CB94D38EC}"/>
    <cellStyle name="5_Global_INDUSTRIE2010et2011provisoire_INDUSTRIE2010et2011provisoire_RECAP" xfId="754" xr:uid="{461D24CB-722B-4BE8-A582-343039F2B559}"/>
    <cellStyle name="5_Global_INDUSTRIE2010et2011provisoire_INDUSTRIE2010et2011provisoire_TAB FINAL COMPAR" xfId="755" xr:uid="{17A57E0D-2FFD-4EEF-B3FB-62E9BA779352}"/>
    <cellStyle name="5_Global_INDUSTRIE2010et2011provisoire_TAB FINAL COMPAR" xfId="756" xr:uid="{840543BF-C47F-457C-AD53-B9DEC186DA42}"/>
    <cellStyle name="5_Global_INDUSTRIE2010et2011provisoire_Transfo ps 2011" xfId="757" xr:uid="{6E413E9F-E0A9-44DE-BBFD-DBB17F8E083B}"/>
    <cellStyle name="5_Global_INDUSTRIE2010et2011provisoire_Transfo ps 2011_Calcul cons TERTIAIRE HT 2012" xfId="758" xr:uid="{4C1F49F4-587A-46F4-93C1-35BA50737224}"/>
    <cellStyle name="5_Global_INDUSTRIE2010et2011provisoire_Transfo ps 2011_Consom transport routier RBC" xfId="759" xr:uid="{8E152151-E42C-40A9-8D49-D93EAF9C81E9}"/>
    <cellStyle name="5_Global_INDUSTRIE2010et2011provisoire_Transfo ps 2011_Global" xfId="760" xr:uid="{D3B5F307-8CBA-4CA4-A71B-924F0E589B3A}"/>
    <cellStyle name="5_Global_INDUSTRIE2010et2011provisoire_Transfo ps 2011_Global2012PROVISOIRE" xfId="761" xr:uid="{6D74FA32-449E-44DE-B6CA-B3E0F217241E}"/>
    <cellStyle name="5_Global_INDUSTRIE2010et2011provisoire_Transfo ps 2011_RECAP" xfId="762" xr:uid="{B715EC14-DD62-42E8-96D6-A9A6F736278F}"/>
    <cellStyle name="5_Global_INDUSTRIE2010et2011provisoire_Transfo ps 2011_TAB FINAL COMPAR" xfId="763" xr:uid="{481B1ACD-6070-47D5-8C7D-E2EB8C21941D}"/>
    <cellStyle name="5_Global_NormalisationLogement" xfId="764" xr:uid="{0260CFF7-F2EC-4626-819C-9445BD65BCDD}"/>
    <cellStyle name="5_Global_NormalisationTertiaire" xfId="765" xr:uid="{0634E0DB-9C43-4393-9631-542BA6017120}"/>
    <cellStyle name="5_Global_NormalisationTotale" xfId="766" xr:uid="{F2D7840F-9522-4560-9E7A-54623371F106}"/>
    <cellStyle name="5_Global_par vecteur" xfId="767" xr:uid="{22CE6FDF-CCAC-4834-8752-3D42AF997A34}"/>
    <cellStyle name="5_Global_RECAP" xfId="768" xr:uid="{AD02C2CF-D3EC-4F6B-842D-D7BEF164FDEA}"/>
    <cellStyle name="5_Global_TAB FINAL COMPAR" xfId="769" xr:uid="{E90C9897-E440-45A4-B87B-2F9AFFC35DFA}"/>
    <cellStyle name="5_Global2010PROVISOIRE" xfId="770" xr:uid="{A0525011-F2FD-4295-A7A5-7F4C778DC24F}"/>
    <cellStyle name="5_Global2010PROVISOIRE_Calcul cons TERTIAIRE HT 2012" xfId="771" xr:uid="{FC588E59-8730-4498-A65B-86FCA9457845}"/>
    <cellStyle name="5_Global2010PROVISOIRE_Consom transport routier RBC" xfId="772" xr:uid="{1078FE50-42B2-449C-84ED-812312E890E3}"/>
    <cellStyle name="5_Global2010PROVISOIRE_Global" xfId="773" xr:uid="{99532D7E-0232-4506-B234-68B0DA935C92}"/>
    <cellStyle name="5_Global2010PROVISOIRE_TAB FINAL COMPAR" xfId="774" xr:uid="{108DF3AD-8D58-4D7E-B11B-58432FDD8206}"/>
    <cellStyle name="5_GLOBAL2011provisoire" xfId="775" xr:uid="{52E50530-88A8-49D6-B189-55E9379AC429}"/>
    <cellStyle name="5_Global2011PROVISOIRE_1" xfId="776" xr:uid="{F19AD13C-0C23-44F0-ABD6-E9ADA9708273}"/>
    <cellStyle name="5_Global2011PROVISOIRE_1_TAB FINAL COMPAR" xfId="777" xr:uid="{DE1FF708-BA1A-4F3D-9968-87000E30DF72}"/>
    <cellStyle name="5_GLOBAL2011provisoire_Calcul cons TERTIAIRE HT 2012" xfId="778" xr:uid="{4A0F1F5B-09C4-4A68-8777-960E251BB33D}"/>
    <cellStyle name="5_GLOBAL2011provisoire_Consom transport routier RBC" xfId="779" xr:uid="{48368482-B8D3-4514-8F81-738E46D88D06}"/>
    <cellStyle name="5_GLOBAL2011provisoire_Global" xfId="780" xr:uid="{FACE933C-6A19-4E92-8633-5C7312E6F318}"/>
    <cellStyle name="5_GLOBAL2011provisoire_Global2012PROVISOIRE" xfId="781" xr:uid="{56036FFE-DC16-4E58-A1E8-6A25A15A8B02}"/>
    <cellStyle name="5_GLOBAL2011provisoire_INDUSTRIE2010et2011provisoire" xfId="782" xr:uid="{9AA6CF6F-957F-48B5-BB61-5B7660BE6BEC}"/>
    <cellStyle name="5_GLOBAL2011provisoire_INDUSTRIE2010et2011provisoire_bois énergie 2011" xfId="783" xr:uid="{3BC3A75C-D140-4021-9586-2587B14B77D8}"/>
    <cellStyle name="5_GLOBAL2011provisoire_INDUSTRIE2010et2011provisoire_bois énergie 2011_RECAP" xfId="784" xr:uid="{EA35B514-3E7F-40EE-9C1E-66E1137494CC}"/>
    <cellStyle name="5_GLOBAL2011provisoire_INDUSTRIE2010et2011provisoire_Consom transport routier RBC" xfId="785" xr:uid="{138DC615-0F70-4F12-8CA1-9809E9D16997}"/>
    <cellStyle name="5_GLOBAL2011provisoire_INDUSTRIE2010et2011provisoire_DETAIL_PARC_CONSOM_2011" xfId="786" xr:uid="{568CDD03-529E-4A69-8695-882BDF1D6E59}"/>
    <cellStyle name="5_GLOBAL2011provisoire_INDUSTRIE2010et2011provisoire_DETAIL_PARC_CONSOM_2011_RECAP" xfId="787" xr:uid="{4DFDF404-417C-4D9C-A089-84AB86311065}"/>
    <cellStyle name="5_GLOBAL2011provisoire_INDUSTRIE2010et2011provisoire_Global" xfId="788" xr:uid="{506102C3-2A74-4635-894F-BA2139BE2E32}"/>
    <cellStyle name="5_GLOBAL2011provisoire_INDUSTRIE2010et2011provisoire_Global2012PROVISOIRE" xfId="789" xr:uid="{04177F65-F99D-49D4-9EFC-9F8E663C90BC}"/>
    <cellStyle name="5_GLOBAL2011provisoire_INDUSTRIE2010et2011provisoire_INDUSTRIE2010et2011provisoire" xfId="790" xr:uid="{ADF8C756-82E8-458D-A5F6-10AAE3BABC55}"/>
    <cellStyle name="5_GLOBAL2011provisoire_INDUSTRIE2010et2011provisoire_INDUSTRIE2010et2011provisoire_Calcul cons TERTIAIRE HT 2012" xfId="791" xr:uid="{07D42C8A-E6DB-4EE7-BCEB-4992A7884B67}"/>
    <cellStyle name="5_GLOBAL2011provisoire_INDUSTRIE2010et2011provisoire_INDUSTRIE2010et2011provisoire_Consom transport routier RBC" xfId="792" xr:uid="{8193E5BB-C78F-4A87-A782-CA7BB2A91140}"/>
    <cellStyle name="5_GLOBAL2011provisoire_INDUSTRIE2010et2011provisoire_INDUSTRIE2010et2011provisoire_Global" xfId="793" xr:uid="{E384B79C-4BDE-4251-B373-D0E200408B0D}"/>
    <cellStyle name="5_GLOBAL2011provisoire_INDUSTRIE2010et2011provisoire_INDUSTRIE2010et2011provisoire_Global2012PROVISOIRE" xfId="794" xr:uid="{6C661DCA-59D7-4904-89DB-482979C01524}"/>
    <cellStyle name="5_GLOBAL2011provisoire_INDUSTRIE2010et2011provisoire_INDUSTRIE2010et2011provisoire_RECAP" xfId="795" xr:uid="{21F40ACF-C614-4AF8-9D5D-33A67C19A1EA}"/>
    <cellStyle name="5_GLOBAL2011provisoire_INDUSTRIE2010et2011provisoire_INDUSTRIE2010et2011provisoire_TAB FINAL COMPAR" xfId="796" xr:uid="{B0ECDF45-1AF8-45E3-B7DB-4A370B458A5F}"/>
    <cellStyle name="5_GLOBAL2011provisoire_INDUSTRIE2010et2011provisoire_TAB FINAL COMPAR" xfId="797" xr:uid="{EDA6E7CF-AB68-4A77-815A-9A0CA04D3FC5}"/>
    <cellStyle name="5_GLOBAL2011provisoire_INDUSTRIE2010et2011provisoire_Transfo ps 2011" xfId="798" xr:uid="{6E74D976-039A-4BA8-8B33-7A9B828864FB}"/>
    <cellStyle name="5_GLOBAL2011provisoire_INDUSTRIE2010et2011provisoire_Transfo ps 2011_Calcul cons TERTIAIRE HT 2012" xfId="799" xr:uid="{AE18C501-2198-4D10-8E10-A048B58E2849}"/>
    <cellStyle name="5_GLOBAL2011provisoire_INDUSTRIE2010et2011provisoire_Transfo ps 2011_Consom transport routier RBC" xfId="800" xr:uid="{8B98FAC9-4440-462D-AB3E-39FDEA43C933}"/>
    <cellStyle name="5_GLOBAL2011provisoire_INDUSTRIE2010et2011provisoire_Transfo ps 2011_Global" xfId="801" xr:uid="{28D840C8-B339-4869-8306-EA16A556E827}"/>
    <cellStyle name="5_GLOBAL2011provisoire_INDUSTRIE2010et2011provisoire_Transfo ps 2011_Global2012PROVISOIRE" xfId="802" xr:uid="{84F25E84-627F-49ED-AF0F-8466058F582A}"/>
    <cellStyle name="5_GLOBAL2011provisoire_INDUSTRIE2010et2011provisoire_Transfo ps 2011_RECAP" xfId="803" xr:uid="{6BEFC8FD-4618-45E6-837A-98D2C41F0B15}"/>
    <cellStyle name="5_GLOBAL2011provisoire_INDUSTRIE2010et2011provisoire_Transfo ps 2011_TAB FINAL COMPAR" xfId="804" xr:uid="{56A1CB26-65D2-48A5-9A8A-E78D42D7A260}"/>
    <cellStyle name="5_GLOBAL2011provisoire_RECAP" xfId="805" xr:uid="{8F70E45F-2D5D-4310-904B-AC2B7F5E529D}"/>
    <cellStyle name="5_GLOBAL2011provisoire_TAB FINAL COMPAR" xfId="806" xr:uid="{4565EB28-5F2B-402C-B1CC-33105D4C49A1}"/>
    <cellStyle name="5_Global2012PROVISOIRE" xfId="807" xr:uid="{1D182FD3-E378-48A5-9230-43356D914789}"/>
    <cellStyle name="5_Global2012PROVISOIRE_1" xfId="808" xr:uid="{F31D7A4A-3431-47B9-A55C-DE2890DC5005}"/>
    <cellStyle name="5_Global2012PROVISOIRE_TAB FINAL COMPAR" xfId="809" xr:uid="{E2447905-757F-4249-B6CE-415738549636}"/>
    <cellStyle name="5_Industrie" xfId="810" xr:uid="{E15D9163-D65E-45CA-B32C-ADCDE335D94B}"/>
    <cellStyle name="5_Industrie_BIL_TRANSFO2012" xfId="811" xr:uid="{A542EC84-95DD-433B-8710-9C3C88AAB540}"/>
    <cellStyle name="5_Industrie_Calcul cons industrie 2011" xfId="812" xr:uid="{59B513AA-9C2E-4512-905D-D821E1B64FAC}"/>
    <cellStyle name="5_Industrie_Calcul cons TERTIAIRE HT 2012" xfId="813" xr:uid="{40D6563B-AF49-4B6A-B497-A1DAD20CBF89}"/>
    <cellStyle name="5_Industrie_Global" xfId="814" xr:uid="{0102ADB6-A2CA-406D-99E3-E28EB3526224}"/>
    <cellStyle name="5_Industrie_Global2012PROVISOIRE" xfId="815" xr:uid="{645F8CCD-468D-48EE-8045-341C3190286A}"/>
    <cellStyle name="5_Industrie_NormalisationTotale" xfId="816" xr:uid="{3A8C8668-19AE-4BB2-8AE6-E7BC469BA9C3}"/>
    <cellStyle name="5_Industrie_TAB FINAL COMPAR" xfId="817" xr:uid="{5795479C-AC06-4610-9BFF-B1DFEA96AA60}"/>
    <cellStyle name="5_INDUSTRIE2010et2011provisoire" xfId="818" xr:uid="{6C73C00D-FAAE-4A9B-8BAB-5A8A3C2E90AF}"/>
    <cellStyle name="5_INDUSTRIE2010et2011provisoire_Calcul cons TERTIAIRE HT 2012" xfId="819" xr:uid="{AFF96398-CB09-46DB-9C01-FC2A1F9E5863}"/>
    <cellStyle name="5_INDUSTRIE2010et2011provisoire_Consom transport routier RBC" xfId="820" xr:uid="{54DD6F87-68A6-47FA-8F1D-03DA3822EF83}"/>
    <cellStyle name="5_INDUSTRIE2010et2011provisoire_Global" xfId="821" xr:uid="{60E569AF-EADC-4E6E-BA9B-3A6F0EE161DD}"/>
    <cellStyle name="5_INDUSTRIE2010et2011provisoire_Global2012PROVISOIRE" xfId="822" xr:uid="{8310163B-532A-4725-B345-0940DCDD354B}"/>
    <cellStyle name="5_INDUSTRIE2010et2011provisoire_RECAP" xfId="823" xr:uid="{A1127497-BDB4-43A8-B027-072F83ABCA52}"/>
    <cellStyle name="5_INDUSTRIE2010et2011provisoire_TAB FINAL COMPAR" xfId="824" xr:uid="{5482F71C-4E16-4908-9CD6-656003788CFB}"/>
    <cellStyle name="5_Logement" xfId="825" xr:uid="{47027E1C-28F0-46DA-A1F7-09692B318B40}"/>
    <cellStyle name="5_Logement_Calcul cons TERTIAIRE HT 2012" xfId="826" xr:uid="{852EC210-F8F7-4009-8BF0-C2841D63C3AA}"/>
    <cellStyle name="5_Logement_Consom transport routier RBC" xfId="827" xr:uid="{EDD30B98-09C8-4129-8222-EE30F50DEB94}"/>
    <cellStyle name="5_Logement_FACTURE 2011" xfId="828" xr:uid="{7F8ADFEA-817B-49E0-8520-BAB6D880B756}"/>
    <cellStyle name="5_Logement_Global" xfId="829" xr:uid="{C66C2103-53D3-4FF8-987B-A66B217EBF88}"/>
    <cellStyle name="5_Logement_Global2012PROVISOIRE" xfId="830" xr:uid="{C5AD10AF-F3CF-48F0-BAEE-E9847D925B1E}"/>
    <cellStyle name="5_Logement_INDUSTRIE2010et2011provisoire" xfId="831" xr:uid="{FF4223D4-861B-4674-A261-E1503638544A}"/>
    <cellStyle name="5_Logement_INDUSTRIE2010et2011provisoire_bois énergie 2011" xfId="832" xr:uid="{1F568D55-2F9B-46B1-8729-8BE3EEA8E34D}"/>
    <cellStyle name="5_Logement_INDUSTRIE2010et2011provisoire_bois énergie 2011_RECAP" xfId="833" xr:uid="{D3D37ED2-8988-41E7-B082-BE49877EB533}"/>
    <cellStyle name="5_Logement_INDUSTRIE2010et2011provisoire_Consom transport routier RBC" xfId="834" xr:uid="{1A229577-C15E-465F-A541-1DA92C7B1001}"/>
    <cellStyle name="5_Logement_INDUSTRIE2010et2011provisoire_DETAIL_PARC_CONSOM_2011" xfId="835" xr:uid="{8A6EE996-BD13-4376-88C9-380936C2A3DB}"/>
    <cellStyle name="5_Logement_INDUSTRIE2010et2011provisoire_DETAIL_PARC_CONSOM_2011_RECAP" xfId="836" xr:uid="{2E2476AF-6D0C-479A-8165-7C8E3F0C6FE2}"/>
    <cellStyle name="5_Logement_INDUSTRIE2010et2011provisoire_Global" xfId="837" xr:uid="{E84B8E7E-E03D-48FA-A4BE-BD07A1296799}"/>
    <cellStyle name="5_Logement_INDUSTRIE2010et2011provisoire_Global2012PROVISOIRE" xfId="838" xr:uid="{E9E026E8-F052-4389-8785-2A78F13776E9}"/>
    <cellStyle name="5_Logement_INDUSTRIE2010et2011provisoire_INDUSTRIE2010et2011provisoire" xfId="839" xr:uid="{CE809F97-6710-4627-BA37-69DEB5985739}"/>
    <cellStyle name="5_Logement_INDUSTRIE2010et2011provisoire_INDUSTRIE2010et2011provisoire_Calcul cons TERTIAIRE HT 2012" xfId="840" xr:uid="{7DBB0F6D-5C65-4240-96B4-37142487C111}"/>
    <cellStyle name="5_Logement_INDUSTRIE2010et2011provisoire_INDUSTRIE2010et2011provisoire_Consom transport routier RBC" xfId="841" xr:uid="{29171B0D-D2BF-4F2D-83BE-6329E979288B}"/>
    <cellStyle name="5_Logement_INDUSTRIE2010et2011provisoire_INDUSTRIE2010et2011provisoire_Global" xfId="842" xr:uid="{36A47E8C-1BE1-4696-A424-9D1AB573C4ED}"/>
    <cellStyle name="5_Logement_INDUSTRIE2010et2011provisoire_INDUSTRIE2010et2011provisoire_Global2012PROVISOIRE" xfId="843" xr:uid="{17ECFA0C-4042-4A03-9AEE-C79625A10BC3}"/>
    <cellStyle name="5_Logement_INDUSTRIE2010et2011provisoire_INDUSTRIE2010et2011provisoire_RECAP" xfId="844" xr:uid="{9D077511-938D-482A-884D-EA079C5AE16C}"/>
    <cellStyle name="5_Logement_INDUSTRIE2010et2011provisoire_INDUSTRIE2010et2011provisoire_TAB FINAL COMPAR" xfId="845" xr:uid="{BB9C5C28-9A07-49C2-BA2D-2C5392BD4E2D}"/>
    <cellStyle name="5_Logement_INDUSTRIE2010et2011provisoire_TAB FINAL COMPAR" xfId="846" xr:uid="{98729844-F818-442E-A836-C841514473CE}"/>
    <cellStyle name="5_Logement_INDUSTRIE2010et2011provisoire_Transfo ps 2011" xfId="847" xr:uid="{66685FEC-781D-4BDB-8F96-606E879CFFDF}"/>
    <cellStyle name="5_Logement_INDUSTRIE2010et2011provisoire_Transfo ps 2011_Calcul cons TERTIAIRE HT 2012" xfId="848" xr:uid="{3F40FAFD-2EB8-4FBF-A27E-90C36F7A565F}"/>
    <cellStyle name="5_Logement_INDUSTRIE2010et2011provisoire_Transfo ps 2011_Consom transport routier RBC" xfId="849" xr:uid="{08737721-7311-436F-AD4A-F866E0B187D5}"/>
    <cellStyle name="5_Logement_INDUSTRIE2010et2011provisoire_Transfo ps 2011_Global" xfId="850" xr:uid="{1932C39A-39A2-4060-8F52-387A686C46BB}"/>
    <cellStyle name="5_Logement_INDUSTRIE2010et2011provisoire_Transfo ps 2011_Global2012PROVISOIRE" xfId="851" xr:uid="{10B23B67-6732-47D2-8341-42EE7973A6EF}"/>
    <cellStyle name="5_Logement_INDUSTRIE2010et2011provisoire_Transfo ps 2011_RECAP" xfId="852" xr:uid="{AF169B9E-960E-4120-8A99-6ACB60A9C52A}"/>
    <cellStyle name="5_Logement_INDUSTRIE2010et2011provisoire_Transfo ps 2011_TAB FINAL COMPAR" xfId="853" xr:uid="{A49C6519-11BB-4529-8CBD-C510152BB0AE}"/>
    <cellStyle name="5_Logement_RECAP" xfId="854" xr:uid="{DFA759CC-C803-4BC7-B49D-5CCB52D6D4C4}"/>
    <cellStyle name="5_Logement_TAB FINAL COMPAR" xfId="855" xr:uid="{FB4D0349-5DDC-4CF6-BDBF-4AC69B158274}"/>
    <cellStyle name="5_NormalisationLogement" xfId="856" xr:uid="{886099A6-B99F-44EF-8A18-302C5449F864}"/>
    <cellStyle name="5_NormalisationTertiaire" xfId="857" xr:uid="{A61EE3BA-749F-497C-927D-7DB5DE5FE037}"/>
    <cellStyle name="5_NormalisationTotale" xfId="858" xr:uid="{5D24A713-B9CE-4803-8AF4-F71B6D20F922}"/>
    <cellStyle name="5_PAC" xfId="859" xr:uid="{2CF64D3B-7939-45BE-A869-03A8B739EBC4}"/>
    <cellStyle name="5_PAC_BIL_TRANSFO2012" xfId="860" xr:uid="{044BCC7B-53D8-4F3A-8429-A542E4900ED5}"/>
    <cellStyle name="5_PAC_Calcul cons industrie 2011" xfId="861" xr:uid="{F52A46DC-9BCB-4E2F-8702-AE6C25EFB2F8}"/>
    <cellStyle name="5_PAC_Calcul cons industrie 2011_Calcul cons TERTIAIRE HT 2012" xfId="862" xr:uid="{90091CC0-4C17-4460-AAB2-54C7C0F68CA4}"/>
    <cellStyle name="5_PAC_Calcul cons TERTIAIRE HT 2012" xfId="863" xr:uid="{96B7EC76-5B84-4C1D-A56C-E2FAA430B42B}"/>
    <cellStyle name="5_PAC_Calcul cons TERTIAIRE HT 2012_1" xfId="864" xr:uid="{8418F1D8-1276-45B8-ACD0-E09F808AC2CD}"/>
    <cellStyle name="5_PAC_Calcul cons TERTIAIRE HT 2012_Calcul cons TERTIAIRE HT 2012" xfId="865" xr:uid="{7DED0444-C5AB-467E-AE53-BA948A3FF4F5}"/>
    <cellStyle name="5_PAC_Global" xfId="866" xr:uid="{2B4B40A0-3504-42B9-95F6-B1AFFDD3EB47}"/>
    <cellStyle name="5_PAC_Global2012PROVISOIRE" xfId="867" xr:uid="{F37C07CB-39A4-4C89-939E-0BE9E0DBE794}"/>
    <cellStyle name="5_PAC_Global2012PROVISOIRE_Calcul cons TERTIAIRE HT 2012" xfId="868" xr:uid="{9CFDC4D6-E3CE-458F-B4BC-836C78B29737}"/>
    <cellStyle name="5_PAC_NormalisationTotale" xfId="869" xr:uid="{B96125B8-C0F8-4836-BC17-60CFDAFC41A2}"/>
    <cellStyle name="5_PAC_TAB FINAL COMPAR" xfId="870" xr:uid="{A544B8BE-E971-4BE5-BBFB-036920CEAD48}"/>
    <cellStyle name="5_par vecteur" xfId="871" xr:uid="{22A87F50-E94A-4AAE-9F91-17B865CE542A}"/>
    <cellStyle name="5_PS_Transfo2011" xfId="872" xr:uid="{8AFF8CE7-64BE-46CE-8C64-9479E68E23D2}"/>
    <cellStyle name="5_PS_Transfo2011_RECAP" xfId="873" xr:uid="{78130709-0492-41F0-9F3A-EBDE441597E7}"/>
    <cellStyle name="5_TAB FINAL COMPAR" xfId="874" xr:uid="{75B6F07E-4900-4AEE-9AF0-A8D97435E641}"/>
    <cellStyle name="5_Transfo ps 2011" xfId="875" xr:uid="{3984BCF3-8FA3-4931-B21B-420E12FA07B7}"/>
    <cellStyle name="5_Transfo ps 2011_Calcul cons TERTIAIRE HT 2012" xfId="876" xr:uid="{431C49E7-9AF6-49A5-840A-DA5FE3F2D0EC}"/>
    <cellStyle name="5_Transfo ps 2011_Consom transport routier RBC" xfId="877" xr:uid="{5B3176D7-CABC-4C2C-943A-5F601DB695B7}"/>
    <cellStyle name="5_Transfo ps 2011_Global" xfId="878" xr:uid="{AF29A87A-254F-40F5-8480-20FB079A7A2D}"/>
    <cellStyle name="5_Transfo ps 2011_Global2012PROVISOIRE" xfId="879" xr:uid="{A57CC143-BCD7-4317-B01D-CCCA1DF5BEC6}"/>
    <cellStyle name="5_Transfo ps 2011_INDUSTRIE2010et2011provisoire" xfId="880" xr:uid="{360A539A-D73F-43B1-A34F-38CD51628162}"/>
    <cellStyle name="5_Transfo ps 2011_INDUSTRIE2010et2011provisoire_bois énergie 2011" xfId="881" xr:uid="{8FBC5115-AA63-4F11-BFD8-38CB8404376C}"/>
    <cellStyle name="5_Transfo ps 2011_INDUSTRIE2010et2011provisoire_bois énergie 2011_RECAP" xfId="882" xr:uid="{C1447830-31CF-4018-91E5-EC7B28A7267D}"/>
    <cellStyle name="5_Transfo ps 2011_INDUSTRIE2010et2011provisoire_Consom transport routier RBC" xfId="883" xr:uid="{32FE22C5-57A5-48BA-9831-B8405B7E1244}"/>
    <cellStyle name="5_Transfo ps 2011_INDUSTRIE2010et2011provisoire_DETAIL_PARC_CONSOM_2011" xfId="884" xr:uid="{B251A583-0453-4E0C-8950-AD28507A7C29}"/>
    <cellStyle name="5_Transfo ps 2011_INDUSTRIE2010et2011provisoire_DETAIL_PARC_CONSOM_2011_RECAP" xfId="885" xr:uid="{DBD3B6CE-F489-49B8-8F37-4331019C4D97}"/>
    <cellStyle name="5_Transfo ps 2011_INDUSTRIE2010et2011provisoire_Global" xfId="886" xr:uid="{812278A8-BB2B-4B53-AD2C-00940B2054AF}"/>
    <cellStyle name="5_Transfo ps 2011_INDUSTRIE2010et2011provisoire_Global2012PROVISOIRE" xfId="887" xr:uid="{1B4D1F79-1AF5-4CCC-A6D2-0EC41F1C10A2}"/>
    <cellStyle name="5_Transfo ps 2011_INDUSTRIE2010et2011provisoire_INDUSTRIE2010et2011provisoire" xfId="888" xr:uid="{C3E084E8-960D-4CA9-8734-6D0CC3C7A2C4}"/>
    <cellStyle name="5_Transfo ps 2011_INDUSTRIE2010et2011provisoire_INDUSTRIE2010et2011provisoire_Calcul cons TERTIAIRE HT 2012" xfId="889" xr:uid="{C856638E-609E-4B9F-BE3B-3ECAA4A722FF}"/>
    <cellStyle name="5_Transfo ps 2011_INDUSTRIE2010et2011provisoire_INDUSTRIE2010et2011provisoire_Consom transport routier RBC" xfId="890" xr:uid="{D6DCA5A3-16C1-4F88-BEB9-CCB4D9EBDD26}"/>
    <cellStyle name="5_Transfo ps 2011_INDUSTRIE2010et2011provisoire_INDUSTRIE2010et2011provisoire_Global" xfId="891" xr:uid="{0E65B3C7-6E78-4508-9C1E-0A97AF91E3C4}"/>
    <cellStyle name="5_Transfo ps 2011_INDUSTRIE2010et2011provisoire_INDUSTRIE2010et2011provisoire_Global2012PROVISOIRE" xfId="892" xr:uid="{8B47DF26-BF55-46CB-A5B5-3BEF4EFA908D}"/>
    <cellStyle name="5_Transfo ps 2011_INDUSTRIE2010et2011provisoire_INDUSTRIE2010et2011provisoire_RECAP" xfId="893" xr:uid="{F6395AD4-F66F-42BE-BFFC-DC63AD05F757}"/>
    <cellStyle name="5_Transfo ps 2011_INDUSTRIE2010et2011provisoire_INDUSTRIE2010et2011provisoire_TAB FINAL COMPAR" xfId="894" xr:uid="{580EABF2-23A4-4780-B3B3-20F1C27D3AC0}"/>
    <cellStyle name="5_Transfo ps 2011_INDUSTRIE2010et2011provisoire_TAB FINAL COMPAR" xfId="895" xr:uid="{6CFF778C-1268-455B-A6A4-ECAE6F90A769}"/>
    <cellStyle name="5_Transfo ps 2011_INDUSTRIE2010et2011provisoire_Transfo ps 2011" xfId="896" xr:uid="{30EE9BA1-F2B6-42D6-8278-1DE691E2E5AB}"/>
    <cellStyle name="5_Transfo ps 2011_INDUSTRIE2010et2011provisoire_Transfo ps 2011_Calcul cons TERTIAIRE HT 2012" xfId="897" xr:uid="{762A1234-8C9B-4A1E-9E5A-9CD2293DD616}"/>
    <cellStyle name="5_Transfo ps 2011_INDUSTRIE2010et2011provisoire_Transfo ps 2011_Consom transport routier RBC" xfId="898" xr:uid="{97C07651-1C0D-4646-8117-6CDCE4A6F951}"/>
    <cellStyle name="5_Transfo ps 2011_INDUSTRIE2010et2011provisoire_Transfo ps 2011_Global" xfId="899" xr:uid="{485976A6-F035-409A-8253-7E7E4D6331A0}"/>
    <cellStyle name="5_Transfo ps 2011_INDUSTRIE2010et2011provisoire_Transfo ps 2011_Global2012PROVISOIRE" xfId="900" xr:uid="{05EE16D4-C75F-4BA1-8073-34A2D10CE202}"/>
    <cellStyle name="5_Transfo ps 2011_INDUSTRIE2010et2011provisoire_Transfo ps 2011_RECAP" xfId="901" xr:uid="{2CF63A49-09CC-4A96-9EA2-4C4387C05A09}"/>
    <cellStyle name="5_Transfo ps 2011_INDUSTRIE2010et2011provisoire_Transfo ps 2011_TAB FINAL COMPAR" xfId="902" xr:uid="{A625B6BD-C397-4B01-9DDC-D15B45547452}"/>
    <cellStyle name="5_Transfo ps 2011_RECAP" xfId="903" xr:uid="{CAFECA64-01AE-44D3-B9E2-76A6BDADA897}"/>
    <cellStyle name="5_Transfo ps 2011_TAB FINAL COMPAR" xfId="904" xr:uid="{0490C30B-29F8-4147-9C53-DD12C5A43AA0}"/>
    <cellStyle name="5x indented GHG Textfiels" xfId="905" xr:uid="{D42A02E7-80E7-4B5B-9042-2894185CF275}"/>
    <cellStyle name="5x indented GHG Textfiels 2" xfId="2552" xr:uid="{B9F9839C-2717-4E25-BE50-82BEA12F46B5}"/>
    <cellStyle name="5x indented GHG Textfiels 3" xfId="2551" xr:uid="{56B8A161-82CC-41D4-B16B-1F6D222C6123}"/>
    <cellStyle name="6" xfId="906" xr:uid="{B8564296-8203-499B-85CC-5A7E7752D651}"/>
    <cellStyle name="6 2" xfId="907" xr:uid="{2FE1294A-44BC-4F59-85DD-4D24A553EF9B}"/>
    <cellStyle name="6_BIL_TRANSFO2011" xfId="908" xr:uid="{1D040185-DF82-477E-8F9E-9044F83FABFE}"/>
    <cellStyle name="6_BIL_TRANSFO2011_1" xfId="909" xr:uid="{45A8496E-D2E1-4B8D-BEA4-69D4E1397564}"/>
    <cellStyle name="6_BIL_TRANSFO2011_1_Calcul cons industrie 2011" xfId="910" xr:uid="{AFD7D3FB-DF0B-4CE5-B703-23241D2D16BC}"/>
    <cellStyle name="6_BIL_TRANSFO2011_1_Calcul cons industrie 2011_Calcul cons TERTIAIRE HT 2012" xfId="911" xr:uid="{6C69225B-AF06-4598-9D37-9F1EF8B7F9C3}"/>
    <cellStyle name="6_BIL_TRANSFO2011_1_Calcul cons TERTIAIRE HT 2012" xfId="912" xr:uid="{8808D262-A706-4A6E-97D0-72A9625C0FE6}"/>
    <cellStyle name="6_BIL_TRANSFO2011_1_Calcul cons TERTIAIRE HT 2012_1" xfId="913" xr:uid="{D8EB9CC7-4664-4485-AD83-B0C3B3C85282}"/>
    <cellStyle name="6_BIL_TRANSFO2011_1_Calcul cons TERTIAIRE HT 2012_Calcul cons TERTIAIRE HT 2012" xfId="914" xr:uid="{2B55A4DE-9FF3-4A57-A135-E5526285463B}"/>
    <cellStyle name="6_BIL_TRANSFO2011_1_Global" xfId="915" xr:uid="{DA83A3B3-FB95-4FE0-81D8-7F982BFFC1CA}"/>
    <cellStyle name="6_BIL_TRANSFO2011_1_Global2012PROVISOIRE" xfId="916" xr:uid="{5076221F-6ED8-428B-BD63-C50AB6FEC709}"/>
    <cellStyle name="6_BIL_TRANSFO2011_1_Global2012PROVISOIRE_Calcul cons TERTIAIRE HT 2012" xfId="917" xr:uid="{FF2EE221-17D3-46F1-85DD-C9E54B27DCFF}"/>
    <cellStyle name="6_BIL_TRANSFO2011_1_NormalisationTotale" xfId="918" xr:uid="{77F18917-FC7B-4F24-B1BB-E6EB2143DD9E}"/>
    <cellStyle name="6_BIL_TRANSFO2011_1_TAB FINAL COMPAR" xfId="919" xr:uid="{793B0D02-612D-4B6B-B7AC-D51BF7FC6053}"/>
    <cellStyle name="6_BIL_TRANSFO2011_BIL_TRANSFO2012" xfId="920" xr:uid="{31EACDBD-62EA-4621-8F32-C74862C67F4E}"/>
    <cellStyle name="6_BIL_TRANSFO2011_Calcul cons industrie 2011" xfId="921" xr:uid="{36811655-539A-46A2-8E57-CD88350B0399}"/>
    <cellStyle name="6_BIL_TRANSFO2011_Calcul cons industrie 2011_Calcul cons TERTIAIRE HT 2012" xfId="922" xr:uid="{AE0863A7-E6F3-4B93-B04C-479B83351600}"/>
    <cellStyle name="6_BIL_TRANSFO2011_Calcul cons TERTIAIRE HT 2012" xfId="923" xr:uid="{CA943FB2-7AC5-4EB0-A5A3-FE6C71936693}"/>
    <cellStyle name="6_BIL_TRANSFO2011_Calcul cons TERTIAIRE HT 2012_1" xfId="924" xr:uid="{D696E5C0-C0B5-485F-A7B9-BD661E5C421B}"/>
    <cellStyle name="6_BIL_TRANSFO2011_Calcul cons TERTIAIRE HT 2012_Calcul cons TERTIAIRE HT 2012" xfId="925" xr:uid="{F115B0AB-E97A-45D4-A843-867F9EDFC89F}"/>
    <cellStyle name="6_BIL_TRANSFO2011_Global" xfId="926" xr:uid="{D7976B8D-0257-44FF-84DB-C6B4D1C944A4}"/>
    <cellStyle name="6_BIL_TRANSFO2011_Global2012PROVISOIRE" xfId="927" xr:uid="{55FB3A89-975E-466A-8A4A-CBA4D823F4ED}"/>
    <cellStyle name="6_BIL_TRANSFO2011_Global2012PROVISOIRE_Calcul cons TERTIAIRE HT 2012" xfId="928" xr:uid="{97636649-260C-41F7-9FE0-940D0F4A0A70}"/>
    <cellStyle name="6_BIL_TRANSFO2011_NormalisationTotale" xfId="929" xr:uid="{72E1B5B5-A610-44C6-B50A-8E74F1D71302}"/>
    <cellStyle name="6_BIL_TRANSFO2011_TAB FINAL COMPAR" xfId="930" xr:uid="{EBD3447A-BC80-46E7-9357-C58EDB63CEA5}"/>
    <cellStyle name="6_BilanGlobal2010" xfId="931" xr:uid="{50E18AF6-7027-427C-9AFD-804F796E64E0}"/>
    <cellStyle name="6_BilanGlobal2010_Calcul cons TERTIAIRE HT 2012" xfId="932" xr:uid="{BB7507C6-872E-41EF-B7CF-534F376414CA}"/>
    <cellStyle name="6_BilanGlobal2010_Consom transport routier RBC" xfId="933" xr:uid="{E9EEE907-33EF-40F6-9BA4-5EBAC2D9213F}"/>
    <cellStyle name="6_BilanGlobal2010_FACTURE 2011" xfId="934" xr:uid="{339B44FD-824B-4DBC-BE8D-30CC8A7DD834}"/>
    <cellStyle name="6_BilanGlobal2010_Global" xfId="935" xr:uid="{9C418A20-5044-42F3-A614-A044BE087FCB}"/>
    <cellStyle name="6_BilanGlobal2010_Global2012PROVISOIRE" xfId="936" xr:uid="{0044BEA3-006D-49FA-A28C-5BA577FEF56A}"/>
    <cellStyle name="6_BilanGlobal2010_INDUSTRIE2010et2011provisoire" xfId="937" xr:uid="{2DB0FE9B-2741-45D9-A37A-16597C2B8283}"/>
    <cellStyle name="6_BilanGlobal2010_INDUSTRIE2010et2011provisoire_bois énergie 2011" xfId="938" xr:uid="{78AF2F41-15AE-4A96-B632-42E6753C62E4}"/>
    <cellStyle name="6_BilanGlobal2010_INDUSTRIE2010et2011provisoire_bois énergie 2011_RECAP" xfId="939" xr:uid="{0993B591-3AAB-4D46-9C05-DFF2EF3C527B}"/>
    <cellStyle name="6_BilanGlobal2010_INDUSTRIE2010et2011provisoire_Consom transport routier RBC" xfId="940" xr:uid="{15030527-3446-46B5-BE35-407559AFFCE3}"/>
    <cellStyle name="6_BilanGlobal2010_INDUSTRIE2010et2011provisoire_DETAIL_PARC_CONSOM_2011" xfId="941" xr:uid="{904A9B4A-8180-4B3A-B346-953113A4436A}"/>
    <cellStyle name="6_BilanGlobal2010_INDUSTRIE2010et2011provisoire_DETAIL_PARC_CONSOM_2011_RECAP" xfId="942" xr:uid="{0E4C8B93-2CEF-4A5C-B439-D98BA686A026}"/>
    <cellStyle name="6_BilanGlobal2010_INDUSTRIE2010et2011provisoire_Global" xfId="943" xr:uid="{47954848-53DC-4903-A1AF-1535491EBAD9}"/>
    <cellStyle name="6_BilanGlobal2010_INDUSTRIE2010et2011provisoire_Global2012PROVISOIRE" xfId="944" xr:uid="{6B1F84CF-DD5A-48E3-BB44-B6C875952676}"/>
    <cellStyle name="6_BilanGlobal2010_INDUSTRIE2010et2011provisoire_INDUSTRIE2010et2011provisoire" xfId="945" xr:uid="{169203E2-7886-4338-A4E4-470F53161723}"/>
    <cellStyle name="6_BilanGlobal2010_INDUSTRIE2010et2011provisoire_INDUSTRIE2010et2011provisoire_Calcul cons TERTIAIRE HT 2012" xfId="946" xr:uid="{FDADD38A-DAEB-4B36-AC02-3DE40D9FF86A}"/>
    <cellStyle name="6_BilanGlobal2010_INDUSTRIE2010et2011provisoire_INDUSTRIE2010et2011provisoire_Consom transport routier RBC" xfId="947" xr:uid="{031BC6A8-C1F6-467D-9343-33FD3A48F095}"/>
    <cellStyle name="6_BilanGlobal2010_INDUSTRIE2010et2011provisoire_INDUSTRIE2010et2011provisoire_Global" xfId="948" xr:uid="{29E37533-F2AF-4026-82A2-51EB38708F70}"/>
    <cellStyle name="6_BilanGlobal2010_INDUSTRIE2010et2011provisoire_INDUSTRIE2010et2011provisoire_Global2012PROVISOIRE" xfId="949" xr:uid="{1B190FFA-9965-4EC0-ADFD-237AF3802016}"/>
    <cellStyle name="6_BilanGlobal2010_INDUSTRIE2010et2011provisoire_INDUSTRIE2010et2011provisoire_RECAP" xfId="950" xr:uid="{53758CEC-0A17-49A6-8DB1-445F42C4DA36}"/>
    <cellStyle name="6_BilanGlobal2010_INDUSTRIE2010et2011provisoire_INDUSTRIE2010et2011provisoire_TAB FINAL COMPAR" xfId="951" xr:uid="{49A67C84-DDF5-4951-8D72-B64C343940AC}"/>
    <cellStyle name="6_BilanGlobal2010_INDUSTRIE2010et2011provisoire_TAB FINAL COMPAR" xfId="952" xr:uid="{79A6099E-2A6A-4526-9090-C3A8EB28255B}"/>
    <cellStyle name="6_BilanGlobal2010_INDUSTRIE2010et2011provisoire_Transfo ps 2011" xfId="953" xr:uid="{7996D2DB-6944-4B2C-B2C5-1FDA12843306}"/>
    <cellStyle name="6_BilanGlobal2010_INDUSTRIE2010et2011provisoire_Transfo ps 2011_Calcul cons TERTIAIRE HT 2012" xfId="954" xr:uid="{EEBDE6E6-AFB3-43C9-8D3C-4ECA4114E622}"/>
    <cellStyle name="6_BilanGlobal2010_INDUSTRIE2010et2011provisoire_Transfo ps 2011_Consom transport routier RBC" xfId="955" xr:uid="{00C85BB2-A873-4E64-88A9-AF00BD4008FB}"/>
    <cellStyle name="6_BilanGlobal2010_INDUSTRIE2010et2011provisoire_Transfo ps 2011_Global" xfId="956" xr:uid="{EF20B4A4-C2A8-42AA-BB38-2808A0409DBB}"/>
    <cellStyle name="6_BilanGlobal2010_INDUSTRIE2010et2011provisoire_Transfo ps 2011_Global2012PROVISOIRE" xfId="957" xr:uid="{8C2018D4-8D6E-4941-9A1D-B3143670AE56}"/>
    <cellStyle name="6_BilanGlobal2010_INDUSTRIE2010et2011provisoire_Transfo ps 2011_RECAP" xfId="958" xr:uid="{7EC3998D-467E-4AE4-8F65-189D3C6DBF35}"/>
    <cellStyle name="6_BilanGlobal2010_INDUSTRIE2010et2011provisoire_Transfo ps 2011_TAB FINAL COMPAR" xfId="959" xr:uid="{4DD8F678-F9DB-47B0-9FA2-382F67F57FDD}"/>
    <cellStyle name="6_BilanGlobal2010_RECAP" xfId="960" xr:uid="{49624946-05A5-4AFF-A7E8-625FD4E88160}"/>
    <cellStyle name="6_BilanGlobal2010_TAB FINAL COMPAR" xfId="961" xr:uid="{6CE35BAC-15B4-4CC8-947C-BAA806AB4AFF}"/>
    <cellStyle name="6_bois énergie 2011" xfId="962" xr:uid="{EC63BACE-7069-4558-9F41-515A46E3E4D5}"/>
    <cellStyle name="6_bois énergie 2011_RECAP" xfId="963" xr:uid="{A07BD87B-C954-48A1-9DBB-B7938D590770}"/>
    <cellStyle name="6_bois indus tertiaire 2011" xfId="964" xr:uid="{91ED7AE3-8739-4ABB-A037-429A72425289}"/>
    <cellStyle name="6_bois indus tertiaire 2011_RECAP" xfId="965" xr:uid="{44987A56-6A32-4173-8880-C76CB14B5F28}"/>
    <cellStyle name="6_Calcul cons TERTIAIRE HT 2012" xfId="966" xr:uid="{F538ABED-D57C-4D39-8861-FE633D11AE4B}"/>
    <cellStyle name="6_Consom transport routier RBC" xfId="967" xr:uid="{B73FACA6-64B0-4FAA-A20D-38319B8D276A}"/>
    <cellStyle name="6_ConsommationFacture" xfId="968" xr:uid="{A053041C-E1ED-414F-AAFA-05D4459B93C6}"/>
    <cellStyle name="6_détail conso logt2011" xfId="969" xr:uid="{65C79430-EFE5-49D8-8048-5CD701EA6E82}"/>
    <cellStyle name="6_détail conso logt2011_RECAP" xfId="970" xr:uid="{21CF484C-A50B-4157-832A-B6757232E744}"/>
    <cellStyle name="6_détail ener renouv logt 2011" xfId="971" xr:uid="{FCE20C7F-9242-4FA2-A2E5-55B6E6F005E0}"/>
    <cellStyle name="6_détail ener renouv logt 2011_1" xfId="972" xr:uid="{B465DED9-6B2F-42FC-8422-0157375F1342}"/>
    <cellStyle name="6_détail ener renouv logt 2011_Calcul cons industrie 2011" xfId="973" xr:uid="{1FB624F4-1CB9-4C47-8C0B-4D24BFCF6D84}"/>
    <cellStyle name="6_détail ener renouv logt 2011_Calcul cons industrie 2011_Calcul cons TERTIAIRE HT 2012" xfId="974" xr:uid="{4B2BD625-4F0B-48F2-9587-EC8FE112502E}"/>
    <cellStyle name="6_détail ener renouv logt 2011_Calcul cons TERTIAIRE HT 2012" xfId="975" xr:uid="{613D5348-94A0-4251-8894-8E2DC9009CE4}"/>
    <cellStyle name="6_détail ener renouv logt 2011_Calcul cons TERTIAIRE HT 2012_1" xfId="976" xr:uid="{FA19A679-0226-4606-AF48-438B3B864992}"/>
    <cellStyle name="6_détail ener renouv logt 2011_Calcul cons TERTIAIRE HT 2012_Calcul cons TERTIAIRE HT 2012" xfId="977" xr:uid="{9B7A959A-E893-4511-884B-FF051D1F2562}"/>
    <cellStyle name="6_détail ener renouv logt 2011_détail ener renouv logt 2011" xfId="978" xr:uid="{C45225AE-01A5-489D-AA9C-4528D9EB69EB}"/>
    <cellStyle name="6_détail ener renouv logt 2011_Feuil1" xfId="979" xr:uid="{7219647B-60DF-4483-8E61-BDC5F9965D3D}"/>
    <cellStyle name="6_détail ener renouv logt 2011_Global" xfId="980" xr:uid="{FB267F56-BD01-45BF-AD0F-166793FD073E}"/>
    <cellStyle name="6_détail ener renouv logt 2011_Global_1" xfId="981" xr:uid="{BAFBC071-ED34-4A2C-B092-8E146A3354F3}"/>
    <cellStyle name="6_détail ener renouv logt 2011_Global2012PROVISOIRE" xfId="982" xr:uid="{2D8D888B-7112-47A2-AE9C-D2CEA1CD86CF}"/>
    <cellStyle name="6_détail ener renouv logt 2011_Global2012PROVISOIRE_1" xfId="983" xr:uid="{39F1B409-5E3A-4D34-9F6F-092ACD3F2381}"/>
    <cellStyle name="6_détail ener renouv logt 2011_Global2012PROVISOIRE_1_Calcul cons TERTIAIRE HT 2012" xfId="984" xr:uid="{488C8C7C-4CC3-4661-AC14-845492735D52}"/>
    <cellStyle name="6_détail ener renouv logt 2011_Global2012PROVISOIRE_Calcul cons TERTIAIRE HT 2012" xfId="985" xr:uid="{21D0696C-FD05-41FE-B00D-1E7C5631D71A}"/>
    <cellStyle name="6_détail ener renouv logt 2011_NormalisationTotale" xfId="986" xr:uid="{B65DE12C-7ACF-467D-9A48-91A73AB26E6D}"/>
    <cellStyle name="6_détail ener renouv logt 2011_RECAP" xfId="987" xr:uid="{9D2D8B6E-937B-4847-A50D-88E443B7CFAE}"/>
    <cellStyle name="6_détail ener renouv logt 2011_TAB FINAL COMPAR" xfId="988" xr:uid="{F7EE1D4A-5280-404D-B7D4-04B66E945E4C}"/>
    <cellStyle name="6_DETAIL_PARC_CONSOM_2010" xfId="989" xr:uid="{542C446B-9955-49F8-B2C2-C2E19458547E}"/>
    <cellStyle name="6_DETAIL_PARC_CONSOM_2010 2" xfId="990" xr:uid="{C1FE7CEF-9CA4-4C56-9DF3-D657B1765EAE}"/>
    <cellStyle name="6_DETAIL_PARC_CONSOM_2010_Calcul cons TERTIAIRE HT 2012" xfId="991" xr:uid="{D87A52CA-4196-4815-840A-F250D86F3DF7}"/>
    <cellStyle name="6_DETAIL_PARC_CONSOM_2010_Consom transport routier RBC" xfId="992" xr:uid="{F3F75656-B328-448C-BCE1-D17468007DFC}"/>
    <cellStyle name="6_DETAIL_PARC_CONSOM_2010_ConsommationFacture" xfId="993" xr:uid="{4818C802-07EF-4B8F-B3E0-BAC52980D73D}"/>
    <cellStyle name="6_DETAIL_PARC_CONSOM_2010_détail ener renouv logt 2011" xfId="994" xr:uid="{2EED38DE-BE1C-4121-8544-87F528795D1B}"/>
    <cellStyle name="6_DETAIL_PARC_CONSOM_2010_EffetsCombustibles" xfId="995" xr:uid="{10B22C91-1FE5-4D67-86DA-018650033EC3}"/>
    <cellStyle name="6_DETAIL_PARC_CONSOM_2010_ELEC" xfId="996" xr:uid="{F82C2FDC-CBEA-4331-BB0E-8E802120245A}"/>
    <cellStyle name="6_DETAIL_PARC_CONSOM_2010_ELEC_Calcul cons TERTIAIRE HT 2012" xfId="997" xr:uid="{4014CB01-679B-468D-928A-5E86073FD31F}"/>
    <cellStyle name="6_DETAIL_PARC_CONSOM_2010_EssaiNormalisationIndustrie" xfId="998" xr:uid="{848311A5-2C81-400A-BB23-55F7CCA2526F}"/>
    <cellStyle name="6_DETAIL_PARC_CONSOM_2010_EvolSect" xfId="999" xr:uid="{85C82F98-6DC1-4780-BCB8-45255B91734F}"/>
    <cellStyle name="6_DETAIL_PARC_CONSOM_2010_FACTURE 2011" xfId="1000" xr:uid="{930855F9-5751-4211-A2D0-69FC5EFF8102}"/>
    <cellStyle name="6_DETAIL_PARC_CONSOM_2010_Feuil1" xfId="1001" xr:uid="{9A99B483-86E1-49AD-BF8E-18326AFCE143}"/>
    <cellStyle name="6_DETAIL_PARC_CONSOM_2010_Global" xfId="1002" xr:uid="{4A4DB609-DFAC-4F08-92C3-0B450EAE6A21}"/>
    <cellStyle name="6_DETAIL_PARC_CONSOM_2010_Global_1" xfId="1003" xr:uid="{F8ECD3E9-50AE-4A04-B606-6605B9F9298F}"/>
    <cellStyle name="6_DETAIL_PARC_CONSOM_2010_Global2011PROVISOIRE" xfId="1004" xr:uid="{DBA3B374-D5A1-412E-9415-2B73F9B66C3E}"/>
    <cellStyle name="6_DETAIL_PARC_CONSOM_2010_Global2011PROVISOIRE_Calcul cons TERTIAIRE HT 2012" xfId="1005" xr:uid="{C3D1AE84-C3EE-49E7-B46C-8B2EADCC8C42}"/>
    <cellStyle name="6_DETAIL_PARC_CONSOM_2010_Global2011PROVISOIRE_TAB FINAL COMPAR" xfId="1006" xr:uid="{E9CCAE80-21FF-4037-917D-3F433562FA97}"/>
    <cellStyle name="6_DETAIL_PARC_CONSOM_2010_Global2012PROVISOIRE" xfId="1007" xr:uid="{EF5D5FBA-B6A6-4A9B-9178-F079268DEB47}"/>
    <cellStyle name="6_DETAIL_PARC_CONSOM_2010_Global2012PROVISOIRE_1" xfId="1008" xr:uid="{78B99211-6B63-4E73-B828-B494DFC4AEFD}"/>
    <cellStyle name="6_DETAIL_PARC_CONSOM_2010_Global2012PROVISOIRE_1_Calcul cons TERTIAIRE HT 2012" xfId="1009" xr:uid="{009BDF43-DB19-4862-A42E-582432604EE9}"/>
    <cellStyle name="6_DETAIL_PARC_CONSOM_2010_Global2012PROVISOIRE_Calcul cons TERTIAIRE HT 2012" xfId="1010" xr:uid="{080AC963-64FC-4A36-BA85-DFA84BFEB3A1}"/>
    <cellStyle name="6_DETAIL_PARC_CONSOM_2010_Global2012PROVISOIRE_TAB FINAL COMPAR" xfId="1011" xr:uid="{847872A2-652E-4EBF-9673-478185CC9D30}"/>
    <cellStyle name="6_DETAIL_PARC_CONSOM_2010_Industrie" xfId="1012" xr:uid="{6B9A03F8-5049-4D61-9F22-0390B2C98577}"/>
    <cellStyle name="6_DETAIL_PARC_CONSOM_2010_Industrie_Calcul cons industrie 2011" xfId="1013" xr:uid="{1114F22C-1DC0-4ED2-9719-FA4DA56C4EE5}"/>
    <cellStyle name="6_DETAIL_PARC_CONSOM_2010_Industrie_Calcul cons industrie 2011_Calcul cons TERTIAIRE HT 2012" xfId="1014" xr:uid="{C8816DBE-6DB7-4152-97BA-5BA577F131FB}"/>
    <cellStyle name="6_DETAIL_PARC_CONSOM_2010_Industrie_Calcul cons TERTIAIRE HT 2012" xfId="1015" xr:uid="{78543945-CA58-46AF-BE55-8034042EE4D9}"/>
    <cellStyle name="6_DETAIL_PARC_CONSOM_2010_Industrie_Calcul cons TERTIAIRE HT 2012_1" xfId="1016" xr:uid="{AF4DCB32-A0EE-4C07-857C-F58949FC82E7}"/>
    <cellStyle name="6_DETAIL_PARC_CONSOM_2010_Industrie_Calcul cons TERTIAIRE HT 2012_Calcul cons TERTIAIRE HT 2012" xfId="1017" xr:uid="{82490729-E299-4340-8AD1-60EDAA36A1D4}"/>
    <cellStyle name="6_DETAIL_PARC_CONSOM_2010_Industrie_Global" xfId="1018" xr:uid="{3E31968F-546B-4BAA-9082-3525459FE925}"/>
    <cellStyle name="6_DETAIL_PARC_CONSOM_2010_Industrie_Global2012PROVISOIRE" xfId="1019" xr:uid="{34BC4E52-42CA-4527-B2E7-C980E8AA2F48}"/>
    <cellStyle name="6_DETAIL_PARC_CONSOM_2010_Industrie_Global2012PROVISOIRE_Calcul cons TERTIAIRE HT 2012" xfId="1020" xr:uid="{DE6606B3-8913-4651-834B-83997D9EF132}"/>
    <cellStyle name="6_DETAIL_PARC_CONSOM_2010_Industrie_NormalisationTotale" xfId="1021" xr:uid="{FC1681FA-43EA-4E42-BDE1-20B3C96A5650}"/>
    <cellStyle name="6_DETAIL_PARC_CONSOM_2010_Industrie_TAB FINAL COMPAR" xfId="1022" xr:uid="{9E67DDDD-F861-408D-8B70-FC622AF49E66}"/>
    <cellStyle name="6_DETAIL_PARC_CONSOM_2010_INDUSTRIE2010et2011provisoire" xfId="1023" xr:uid="{352A4FE7-4914-4D51-B646-A44627FF4AFF}"/>
    <cellStyle name="6_DETAIL_PARC_CONSOM_2010_INDUSTRIE2010et2011provisoire_bois énergie 2011" xfId="1024" xr:uid="{A51C0D36-03FE-4D96-8227-608544929A15}"/>
    <cellStyle name="6_DETAIL_PARC_CONSOM_2010_INDUSTRIE2010et2011provisoire_bois énergie 2011_RECAP" xfId="1025" xr:uid="{AD5D6040-C38E-496D-844E-489115F76892}"/>
    <cellStyle name="6_DETAIL_PARC_CONSOM_2010_INDUSTRIE2010et2011provisoire_Consom transport routier RBC" xfId="1026" xr:uid="{35611B34-B4CD-4AAF-827E-D97CAB49B60A}"/>
    <cellStyle name="6_DETAIL_PARC_CONSOM_2010_INDUSTRIE2010et2011provisoire_DETAIL_PARC_CONSOM_2011" xfId="1027" xr:uid="{A2772FFA-578D-4949-87D3-2752696B8E31}"/>
    <cellStyle name="6_DETAIL_PARC_CONSOM_2010_INDUSTRIE2010et2011provisoire_DETAIL_PARC_CONSOM_2011_RECAP" xfId="1028" xr:uid="{43D5A7B9-7FE7-4220-B40D-B2CEC61DDB00}"/>
    <cellStyle name="6_DETAIL_PARC_CONSOM_2010_INDUSTRIE2010et2011provisoire_Global" xfId="1029" xr:uid="{9099D228-A793-4A7D-B8F1-8D6126E81837}"/>
    <cellStyle name="6_DETAIL_PARC_CONSOM_2010_INDUSTRIE2010et2011provisoire_Global2012PROVISOIRE" xfId="1030" xr:uid="{D1D7EBF4-613C-40A7-9E56-44B78C6A3C49}"/>
    <cellStyle name="6_DETAIL_PARC_CONSOM_2010_INDUSTRIE2010et2011provisoire_INDUSTRIE2010et2011provisoire" xfId="1031" xr:uid="{054956C1-118F-4D42-8421-87B27FFC433A}"/>
    <cellStyle name="6_DETAIL_PARC_CONSOM_2010_INDUSTRIE2010et2011provisoire_INDUSTRIE2010et2011provisoire_Calcul cons TERTIAIRE HT 2012" xfId="1032" xr:uid="{D0D790B6-1E4A-4518-A035-D3644C4F0667}"/>
    <cellStyle name="6_DETAIL_PARC_CONSOM_2010_INDUSTRIE2010et2011provisoire_INDUSTRIE2010et2011provisoire_Consom transport routier RBC" xfId="1033" xr:uid="{A57356A7-6A69-40A7-88D4-E4E6509C8502}"/>
    <cellStyle name="6_DETAIL_PARC_CONSOM_2010_INDUSTRIE2010et2011provisoire_INDUSTRIE2010et2011provisoire_Global" xfId="1034" xr:uid="{D89F33F3-384B-46E9-B42C-4E3843E80371}"/>
    <cellStyle name="6_DETAIL_PARC_CONSOM_2010_INDUSTRIE2010et2011provisoire_INDUSTRIE2010et2011provisoire_Global2012PROVISOIRE" xfId="1035" xr:uid="{BA01F176-C622-4848-91A6-2610B8E5F889}"/>
    <cellStyle name="6_DETAIL_PARC_CONSOM_2010_INDUSTRIE2010et2011provisoire_INDUSTRIE2010et2011provisoire_RECAP" xfId="1036" xr:uid="{FD7AFB9C-5886-4DD5-9CA5-B40EB0BC3835}"/>
    <cellStyle name="6_DETAIL_PARC_CONSOM_2010_INDUSTRIE2010et2011provisoire_INDUSTRIE2010et2011provisoire_TAB FINAL COMPAR" xfId="1037" xr:uid="{C223464B-3B6A-4685-89EC-29604063044E}"/>
    <cellStyle name="6_DETAIL_PARC_CONSOM_2010_INDUSTRIE2010et2011provisoire_TAB FINAL COMPAR" xfId="1038" xr:uid="{5EC685C7-A4D2-4AF3-AEEC-9988A8ED6D1D}"/>
    <cellStyle name="6_DETAIL_PARC_CONSOM_2010_INDUSTRIE2010et2011provisoire_Transfo ps 2011" xfId="1039" xr:uid="{F264FBB6-27CD-4B71-9D42-5908D3EC0C99}"/>
    <cellStyle name="6_DETAIL_PARC_CONSOM_2010_INDUSTRIE2010et2011provisoire_Transfo ps 2011_Calcul cons TERTIAIRE HT 2012" xfId="1040" xr:uid="{4933C590-A274-4DFC-9700-9BF22BB52385}"/>
    <cellStyle name="6_DETAIL_PARC_CONSOM_2010_INDUSTRIE2010et2011provisoire_Transfo ps 2011_Consom transport routier RBC" xfId="1041" xr:uid="{D43BC179-F4F1-42C0-B8F1-4ABC795D12B8}"/>
    <cellStyle name="6_DETAIL_PARC_CONSOM_2010_INDUSTRIE2010et2011provisoire_Transfo ps 2011_Global" xfId="1042" xr:uid="{17EAB474-3886-4A7E-9EC8-51834803252C}"/>
    <cellStyle name="6_DETAIL_PARC_CONSOM_2010_INDUSTRIE2010et2011provisoire_Transfo ps 2011_Global2012PROVISOIRE" xfId="1043" xr:uid="{2CB0B4D9-BC60-45B3-8882-7CD8B0FCD40A}"/>
    <cellStyle name="6_DETAIL_PARC_CONSOM_2010_INDUSTRIE2010et2011provisoire_Transfo ps 2011_RECAP" xfId="1044" xr:uid="{EAE4130E-3147-4F0C-857E-AE11E95D25B6}"/>
    <cellStyle name="6_DETAIL_PARC_CONSOM_2010_INDUSTRIE2010et2011provisoire_Transfo ps 2011_TAB FINAL COMPAR" xfId="1045" xr:uid="{0E30A2A1-FD7A-4B4B-B250-44BA6E121B0C}"/>
    <cellStyle name="6_DETAIL_PARC_CONSOM_2010_NormalisationLogement" xfId="1046" xr:uid="{1D9F45D5-DE3D-49AD-B0A9-0E2BFB94018E}"/>
    <cellStyle name="6_DETAIL_PARC_CONSOM_2010_NormalisationTertiaire" xfId="1047" xr:uid="{440C51B8-0F42-4C90-8199-A05AA4F9FE6D}"/>
    <cellStyle name="6_DETAIL_PARC_CONSOM_2010_NormalisationTotale" xfId="1048" xr:uid="{A7D97BC2-1273-4020-BC98-CA1DCACF30BB}"/>
    <cellStyle name="6_DETAIL_PARC_CONSOM_2010_par vecteur" xfId="1049" xr:uid="{C10F68D2-B591-463B-8D10-F6CC6804D83F}"/>
    <cellStyle name="6_DETAIL_PARC_CONSOM_2010_RECAP" xfId="1050" xr:uid="{82702435-5A43-4F91-92E8-76B2299DC620}"/>
    <cellStyle name="6_DETAIL_PARC_CONSOM_2010_TAB FINAL COMPAR" xfId="1051" xr:uid="{7E2220AB-BC82-49DF-8AD7-91A24CF20372}"/>
    <cellStyle name="6_DETAIL_PARC_CONSOM_2011" xfId="1052" xr:uid="{338E2561-FD0C-471E-9F56-FBC8792405B3}"/>
    <cellStyle name="6_DETAIL_PARC_CONSOM_2011_Calcul cons industrie 2011" xfId="1053" xr:uid="{89502C62-F2F2-4E12-9E05-FCF75E8330C7}"/>
    <cellStyle name="6_DETAIL_PARC_CONSOM_2011_Calcul cons industrie 2011_Calcul cons TERTIAIRE HT 2012" xfId="1054" xr:uid="{E76BF03F-0382-4C45-8C73-7C374ABFE55D}"/>
    <cellStyle name="6_DETAIL_PARC_CONSOM_2011_Calcul cons TERTIAIRE HT 2012" xfId="1055" xr:uid="{B4C82431-A8BB-45C5-8925-204D718EAB59}"/>
    <cellStyle name="6_DETAIL_PARC_CONSOM_2011_Calcul cons TERTIAIRE HT 2012_1" xfId="1056" xr:uid="{06894FA7-80D9-4080-A9FD-9A7002A8E8C4}"/>
    <cellStyle name="6_DETAIL_PARC_CONSOM_2011_Calcul cons TERTIAIRE HT 2012_Calcul cons TERTIAIRE HT 2012" xfId="1057" xr:uid="{5C290277-8A4F-4161-B460-31BBFAE6A7B4}"/>
    <cellStyle name="6_DETAIL_PARC_CONSOM_2011_détail ener renouv logt 2011" xfId="1058" xr:uid="{A8A81256-F0F5-474E-99CF-1BFD215483A5}"/>
    <cellStyle name="6_DETAIL_PARC_CONSOM_2011_Feuil1" xfId="1059" xr:uid="{03AFC20C-4FFF-4A19-B7C4-B177E4D88218}"/>
    <cellStyle name="6_DETAIL_PARC_CONSOM_2011_Global" xfId="1060" xr:uid="{CDC1ED6C-5918-4DE2-A8D4-0DA3A9D698AB}"/>
    <cellStyle name="6_DETAIL_PARC_CONSOM_2011_Global_1" xfId="1061" xr:uid="{8B352E20-4C2D-451F-B562-A9F0849F5769}"/>
    <cellStyle name="6_DETAIL_PARC_CONSOM_2011_Global2012PROVISOIRE" xfId="1062" xr:uid="{BA54177C-4CC9-4A58-A22C-06FC3701C4CE}"/>
    <cellStyle name="6_DETAIL_PARC_CONSOM_2011_Global2012PROVISOIRE_1" xfId="1063" xr:uid="{ECBA9B02-9D0E-45CC-B386-0C69A760EFC2}"/>
    <cellStyle name="6_DETAIL_PARC_CONSOM_2011_Global2012PROVISOIRE_1_Calcul cons TERTIAIRE HT 2012" xfId="1064" xr:uid="{A4417DF9-4399-4C0D-B752-5FF405DAF0E2}"/>
    <cellStyle name="6_DETAIL_PARC_CONSOM_2011_Global2012PROVISOIRE_Calcul cons TERTIAIRE HT 2012" xfId="1065" xr:uid="{1583F5E2-DDED-4DEB-8E39-55057A5C5298}"/>
    <cellStyle name="6_DETAIL_PARC_CONSOM_2011_NormalisationTotale" xfId="1066" xr:uid="{518D09C3-445F-4F85-A040-F44DCDB6BBB0}"/>
    <cellStyle name="6_DETAIL_PARC_CONSOM_2011_RECAP" xfId="1067" xr:uid="{CDCEC8A6-D040-4E32-B83A-FE74D722282D}"/>
    <cellStyle name="6_DETAIL_PARC_CONSOM_2011_TAB FINAL COMPAR" xfId="1068" xr:uid="{85F4F615-CB64-41E5-9730-24D5E61591A4}"/>
    <cellStyle name="6_DETAIL_PARC_CONSOM_2012" xfId="1069" xr:uid="{08466BD2-0B13-493A-A861-8EC210123216}"/>
    <cellStyle name="6_EffetsCombustibles" xfId="1070" xr:uid="{DBB8A7E5-F619-4ED3-AB79-D39A706E6719}"/>
    <cellStyle name="6_ELEC" xfId="1071" xr:uid="{F59688D0-A8D8-4A61-9470-F69CC6A98C32}"/>
    <cellStyle name="6_EssaiNormalisationIndustrie" xfId="1072" xr:uid="{4EBD4460-5478-4B65-9396-272F76C9F127}"/>
    <cellStyle name="6_EvolSect" xfId="1073" xr:uid="{DECE4113-E33E-4829-BA6B-E237C45AE0B1}"/>
    <cellStyle name="6_Feuil1" xfId="1074" xr:uid="{47B60DB5-98EA-4407-9CFD-932F2D24E81F}"/>
    <cellStyle name="6_Feuil1_1" xfId="1075" xr:uid="{E8D9474A-D6E4-4C49-8D62-2148E82A7DC9}"/>
    <cellStyle name="6_Feuil1_Calcul cons industrie 2011" xfId="1076" xr:uid="{67B6C9D5-E27F-41B1-B939-0494DC9968D1}"/>
    <cellStyle name="6_Feuil1_Calcul cons industrie 2011_Calcul cons TERTIAIRE HT 2012" xfId="1077" xr:uid="{095D0C80-43F9-4ECA-A297-4D75EAB4B99F}"/>
    <cellStyle name="6_Feuil1_Calcul cons TERTIAIRE HT 2012" xfId="1078" xr:uid="{665C59F5-2D66-4966-82E3-705150CBC3BD}"/>
    <cellStyle name="6_Feuil1_Calcul cons TERTIAIRE HT 2012_1" xfId="1079" xr:uid="{006C050F-944A-47BC-B0BD-1F5FA2DB90ED}"/>
    <cellStyle name="6_Feuil1_Calcul cons TERTIAIRE HT 2012_Calcul cons TERTIAIRE HT 2012" xfId="1080" xr:uid="{80C3217A-D2B8-4073-81AF-4C603A4A229F}"/>
    <cellStyle name="6_Feuil1_détail ener renouv logt 2011" xfId="1081" xr:uid="{A3B32206-A9D6-4A15-92C2-CF6B9BE0F5D5}"/>
    <cellStyle name="6_Feuil1_Feuil1" xfId="1082" xr:uid="{002CC557-1014-4382-8924-F85C8348D234}"/>
    <cellStyle name="6_Feuil1_Global" xfId="1083" xr:uid="{DE00EFB1-3AC9-4BBF-BE6A-A6F6348BE419}"/>
    <cellStyle name="6_Feuil1_Global_1" xfId="1084" xr:uid="{2FDA332D-2E13-47C7-BF2F-1863998EBFEC}"/>
    <cellStyle name="6_Feuil1_Global2012PROVISOIRE" xfId="1085" xr:uid="{BFD179A4-9721-4589-8052-890D7A680665}"/>
    <cellStyle name="6_Feuil1_Global2012PROVISOIRE_1" xfId="1086" xr:uid="{FFC17836-E15D-4207-9E7B-23B0F3FFE78F}"/>
    <cellStyle name="6_Feuil1_Global2012PROVISOIRE_1_Calcul cons TERTIAIRE HT 2012" xfId="1087" xr:uid="{C594D169-0FF6-43A5-B23B-6DC2CB932A5B}"/>
    <cellStyle name="6_Feuil1_Global2012PROVISOIRE_Calcul cons TERTIAIRE HT 2012" xfId="1088" xr:uid="{19434A44-2D51-4060-AAFD-830AC63958E2}"/>
    <cellStyle name="6_Feuil1_NormalisationTotale" xfId="1089" xr:uid="{887A995C-0C6A-4C9A-816B-471C0A66ADAD}"/>
    <cellStyle name="6_Feuil1_RECAP" xfId="1090" xr:uid="{09177F30-E77B-46F0-9E24-848AC7065523}"/>
    <cellStyle name="6_Feuil1_TAB FINAL COMPAR" xfId="1091" xr:uid="{14CE575D-1794-4FBF-983B-201371CE4E64}"/>
    <cellStyle name="6_Global" xfId="1092" xr:uid="{FFFD9FFF-4452-4B16-BEFE-BE80B0088836}"/>
    <cellStyle name="6_Global 2" xfId="1093" xr:uid="{C07DE751-FADF-487F-A76D-EBA0D74314CC}"/>
    <cellStyle name="6_Global_1" xfId="1094" xr:uid="{883B544B-E61B-4697-9182-EEF4520371C9}"/>
    <cellStyle name="6_Global_1_Calcul cons industrie 2011" xfId="1095" xr:uid="{34F3F33D-91F6-4007-8601-FD3AC7E40E8C}"/>
    <cellStyle name="6_Global_1_Calcul cons industrie 2011_Calcul cons TERTIAIRE HT 2012" xfId="1096" xr:uid="{7817ABA3-656E-4823-B32D-AE7EE7670B16}"/>
    <cellStyle name="6_Global_1_Calcul cons TERTIAIRE HT 2012" xfId="1097" xr:uid="{458ACE96-CF3A-48DE-999C-43FC30579D9F}"/>
    <cellStyle name="6_Global_1_Calcul cons TERTIAIRE HT 2012_1" xfId="1098" xr:uid="{34A0CF48-EB7E-4A01-85D0-0B9E2D8A6376}"/>
    <cellStyle name="6_Global_1_Calcul cons TERTIAIRE HT 2012_Calcul cons TERTIAIRE HT 2012" xfId="1099" xr:uid="{0F9494FB-F027-432F-A545-215ADE796A2C}"/>
    <cellStyle name="6_Global_1_Global" xfId="1100" xr:uid="{2BE5895D-6E35-4279-8A06-BC859C91288B}"/>
    <cellStyle name="6_Global_1_Global2012PROVISOIRE" xfId="1101" xr:uid="{70793666-2C0F-41DF-8718-893FFA9E6E35}"/>
    <cellStyle name="6_Global_1_Global2012PROVISOIRE_Calcul cons TERTIAIRE HT 2012" xfId="1102" xr:uid="{A2282405-9235-42E2-A9AA-901F33E0C3F1}"/>
    <cellStyle name="6_Global_1_NormalisationTotale" xfId="1103" xr:uid="{8434487D-ABDA-4781-807E-44F81649B9EC}"/>
    <cellStyle name="6_Global_1_TAB FINAL COMPAR" xfId="1104" xr:uid="{4BB78888-A63B-431B-BA57-54DCB01BAE41}"/>
    <cellStyle name="6_Global_2" xfId="1105" xr:uid="{6C9DD518-7989-4C9A-A57F-ACA787E41F01}"/>
    <cellStyle name="6_Global_Calcul cons TERTIAIRE HT 2012" xfId="1106" xr:uid="{457FF0DF-B625-4C00-B475-C7225007FFC8}"/>
    <cellStyle name="6_Global_Consom transport routier RBC" xfId="1107" xr:uid="{21730158-3C7F-433D-A5A3-751E2C307EC4}"/>
    <cellStyle name="6_Global_EssaiNormalisationIndustrie" xfId="1108" xr:uid="{7C958894-5C5A-4347-A265-B34EE2BFDDD1}"/>
    <cellStyle name="6_Global_EvolSect" xfId="1109" xr:uid="{5FDCD189-01D2-4E2B-9498-3EA06099CBC0}"/>
    <cellStyle name="6_Global_FACTURE 2011" xfId="1110" xr:uid="{06F2C81D-C35E-4FD8-9C40-143ADAF2F62D}"/>
    <cellStyle name="6_Global_Global" xfId="1111" xr:uid="{B3857FD7-6F6A-462A-B1B4-10D7DF55CB67}"/>
    <cellStyle name="6_Global_Global2011PROVISOIRE" xfId="1112" xr:uid="{2DAB89B0-F4E7-4E89-852F-98F6E39BDF5F}"/>
    <cellStyle name="6_Global_Global2011PROVISOIRE_Calcul cons TERTIAIRE HT 2012" xfId="1113" xr:uid="{CA5B52CD-A879-441B-9D9F-DB72601DDBE8}"/>
    <cellStyle name="6_Global_Global2011PROVISOIRE_TAB FINAL COMPAR" xfId="1114" xr:uid="{C49CEDD1-C0D6-4179-A282-FA45EB6155F0}"/>
    <cellStyle name="6_Global_Global2012PROVISOIRE" xfId="1115" xr:uid="{E38A41E6-74F9-4936-8661-23AA6893AC0D}"/>
    <cellStyle name="6_Global_Global2012PROVISOIRE_1" xfId="1116" xr:uid="{CC6AF5FF-F782-478A-8076-E87B73F8F6A1}"/>
    <cellStyle name="6_Global_Global2012PROVISOIRE_Calcul cons TERTIAIRE HT 2012" xfId="1117" xr:uid="{0AFD3A19-50A9-4DFD-9E99-50CBA52F333C}"/>
    <cellStyle name="6_Global_Global2012PROVISOIRE_TAB FINAL COMPAR" xfId="1118" xr:uid="{FE1791F2-DE9A-47B5-B347-C73428D537BE}"/>
    <cellStyle name="6_Global_Industrie" xfId="1119" xr:uid="{D897FA63-CB40-4B0A-93AB-5FE6A3346C0A}"/>
    <cellStyle name="6_Global_Industrie_Calcul cons industrie 2011" xfId="1120" xr:uid="{0AC9663C-9DF9-478D-B2F2-370FBD1BA149}"/>
    <cellStyle name="6_Global_Industrie_Calcul cons industrie 2011_Calcul cons TERTIAIRE HT 2012" xfId="1121" xr:uid="{BF1CC04B-EE2C-4545-ABAA-72C898C432BE}"/>
    <cellStyle name="6_Global_Industrie_Calcul cons TERTIAIRE HT 2012" xfId="1122" xr:uid="{A7DBCBDB-582C-4707-9FAD-355682FAB7D2}"/>
    <cellStyle name="6_Global_Industrie_Calcul cons TERTIAIRE HT 2012_1" xfId="1123" xr:uid="{2535E061-9616-4D97-A634-505A8C1756C7}"/>
    <cellStyle name="6_Global_Industrie_Calcul cons TERTIAIRE HT 2012_Calcul cons TERTIAIRE HT 2012" xfId="1124" xr:uid="{8A039EED-9F62-4CF7-ABC7-C277A1E1AC2A}"/>
    <cellStyle name="6_Global_Industrie_Global" xfId="1125" xr:uid="{B15EB0DA-02B1-45B0-945E-81E48F6255D1}"/>
    <cellStyle name="6_Global_Industrie_Global2012PROVISOIRE" xfId="1126" xr:uid="{D900E45A-4632-4035-9C29-E830EAFB95D8}"/>
    <cellStyle name="6_Global_Industrie_Global2012PROVISOIRE_Calcul cons TERTIAIRE HT 2012" xfId="1127" xr:uid="{CE8F1D37-7FFC-4B42-A55F-80C1D6C150FD}"/>
    <cellStyle name="6_Global_Industrie_NormalisationTotale" xfId="1128" xr:uid="{C477A305-3ADC-4D4E-8D86-8EF3FA41D3CB}"/>
    <cellStyle name="6_Global_Industrie_TAB FINAL COMPAR" xfId="1129" xr:uid="{20647CA6-A0FC-484F-A606-BB9A27590C6D}"/>
    <cellStyle name="6_Global_INDUSTRIE2010et2011provisoire" xfId="1130" xr:uid="{DB477992-A921-441F-AC08-0ED8BB658DF0}"/>
    <cellStyle name="6_Global_INDUSTRIE2010et2011provisoire_bois énergie 2011" xfId="1131" xr:uid="{33E1449F-26AF-4EFB-B60A-ABE6B470196A}"/>
    <cellStyle name="6_Global_INDUSTRIE2010et2011provisoire_bois énergie 2011_RECAP" xfId="1132" xr:uid="{FF82A547-A70B-4DF8-834A-0C9FC0D10754}"/>
    <cellStyle name="6_Global_INDUSTRIE2010et2011provisoire_Consom transport routier RBC" xfId="1133" xr:uid="{CDDC85E2-703F-4F4A-B38E-224E6969D0BB}"/>
    <cellStyle name="6_Global_INDUSTRIE2010et2011provisoire_DETAIL_PARC_CONSOM_2011" xfId="1134" xr:uid="{ABD636B2-6153-4429-8D72-0DF23A723368}"/>
    <cellStyle name="6_Global_INDUSTRIE2010et2011provisoire_DETAIL_PARC_CONSOM_2011_RECAP" xfId="1135" xr:uid="{478F6305-45C3-420B-877C-0A6D74A63AA0}"/>
    <cellStyle name="6_Global_INDUSTRIE2010et2011provisoire_Global" xfId="1136" xr:uid="{C327ACA8-E9F4-4000-9810-9EFB7A844872}"/>
    <cellStyle name="6_Global_INDUSTRIE2010et2011provisoire_Global2012PROVISOIRE" xfId="1137" xr:uid="{7BD373DD-7AFA-48F8-99A5-CB0DEF663D1A}"/>
    <cellStyle name="6_Global_INDUSTRIE2010et2011provisoire_INDUSTRIE2010et2011provisoire" xfId="1138" xr:uid="{1A45FDD3-8749-4155-98B2-E4476CD095C9}"/>
    <cellStyle name="6_Global_INDUSTRIE2010et2011provisoire_INDUSTRIE2010et2011provisoire_Calcul cons TERTIAIRE HT 2012" xfId="1139" xr:uid="{238ED626-07E0-4754-90D1-BCA1554C2B9E}"/>
    <cellStyle name="6_Global_INDUSTRIE2010et2011provisoire_INDUSTRIE2010et2011provisoire_Consom transport routier RBC" xfId="1140" xr:uid="{BB48C129-989F-4E1B-980E-948D44B857A3}"/>
    <cellStyle name="6_Global_INDUSTRIE2010et2011provisoire_INDUSTRIE2010et2011provisoire_Global" xfId="1141" xr:uid="{343E0D2F-D909-4AD8-AB73-BCCD8D3239A2}"/>
    <cellStyle name="6_Global_INDUSTRIE2010et2011provisoire_INDUSTRIE2010et2011provisoire_Global2012PROVISOIRE" xfId="1142" xr:uid="{A12A90DE-73BA-4B47-815B-91CCCD515321}"/>
    <cellStyle name="6_Global_INDUSTRIE2010et2011provisoire_INDUSTRIE2010et2011provisoire_RECAP" xfId="1143" xr:uid="{88CF0A6E-7EE6-42E0-BD7B-3B5510746935}"/>
    <cellStyle name="6_Global_INDUSTRIE2010et2011provisoire_INDUSTRIE2010et2011provisoire_TAB FINAL COMPAR" xfId="1144" xr:uid="{93811AAC-8237-4614-8875-78E06CDAE7ED}"/>
    <cellStyle name="6_Global_INDUSTRIE2010et2011provisoire_TAB FINAL COMPAR" xfId="1145" xr:uid="{20CFE505-29E2-47A5-A036-05F32307834E}"/>
    <cellStyle name="6_Global_INDUSTRIE2010et2011provisoire_Transfo ps 2011" xfId="1146" xr:uid="{2B306AB9-A56D-4BAE-BDDE-969AADD52BA1}"/>
    <cellStyle name="6_Global_INDUSTRIE2010et2011provisoire_Transfo ps 2011_Calcul cons TERTIAIRE HT 2012" xfId="1147" xr:uid="{AF567B28-70C8-4693-92DC-E3BDF6136FD8}"/>
    <cellStyle name="6_Global_INDUSTRIE2010et2011provisoire_Transfo ps 2011_Consom transport routier RBC" xfId="1148" xr:uid="{8089C46E-C60D-413C-9878-84E4C733A4F7}"/>
    <cellStyle name="6_Global_INDUSTRIE2010et2011provisoire_Transfo ps 2011_Global" xfId="1149" xr:uid="{A26DE559-74D3-4757-80EC-E187153872C3}"/>
    <cellStyle name="6_Global_INDUSTRIE2010et2011provisoire_Transfo ps 2011_Global2012PROVISOIRE" xfId="1150" xr:uid="{465276B1-5C5F-4966-97B5-8B95B37F95F5}"/>
    <cellStyle name="6_Global_INDUSTRIE2010et2011provisoire_Transfo ps 2011_RECAP" xfId="1151" xr:uid="{5FD9A394-3C34-4331-99FF-B7BE7B713A6E}"/>
    <cellStyle name="6_Global_INDUSTRIE2010et2011provisoire_Transfo ps 2011_TAB FINAL COMPAR" xfId="1152" xr:uid="{080751A4-40C8-49A5-AB8E-68EA0A433C5F}"/>
    <cellStyle name="6_Global_NormalisationLogement" xfId="1153" xr:uid="{53D371C9-85C8-42D8-B27B-BBF2673AF862}"/>
    <cellStyle name="6_Global_NormalisationTertiaire" xfId="1154" xr:uid="{76E91D9E-976B-4191-BA33-6A01E13A377D}"/>
    <cellStyle name="6_Global_NormalisationTotale" xfId="1155" xr:uid="{900B17E5-CF64-4F7D-982F-D9DD8ED85062}"/>
    <cellStyle name="6_Global_par vecteur" xfId="1156" xr:uid="{F91EE21C-DA27-4C21-AB49-6393F2C1184B}"/>
    <cellStyle name="6_Global_RECAP" xfId="1157" xr:uid="{2581A5BC-B88E-4551-97A9-C00252CB2657}"/>
    <cellStyle name="6_Global_TAB FINAL COMPAR" xfId="1158" xr:uid="{7D0D687B-8042-437D-98C0-EFDD52C6FD4C}"/>
    <cellStyle name="6_Global2010PROVISOIRE" xfId="1159" xr:uid="{2A465DD4-B06A-438A-A302-B66AFEA3FE3B}"/>
    <cellStyle name="6_Global2010PROVISOIRE_Calcul cons TERTIAIRE HT 2012" xfId="1160" xr:uid="{D952F936-8832-4724-8F04-5148E371688A}"/>
    <cellStyle name="6_Global2010PROVISOIRE_Consom transport routier RBC" xfId="1161" xr:uid="{10AD589E-2358-40D7-A7B0-AE4A574F30A1}"/>
    <cellStyle name="6_Global2010PROVISOIRE_Global" xfId="1162" xr:uid="{1E35F15F-34B8-45A9-A06D-048948F03330}"/>
    <cellStyle name="6_Global2010PROVISOIRE_TAB FINAL COMPAR" xfId="1163" xr:uid="{D03E56DF-DA34-4E7D-92C4-BD21934AD722}"/>
    <cellStyle name="6_GLOBAL2011provisoire" xfId="1164" xr:uid="{8F2425AC-17C5-4AD4-90F9-4AA4D1E7E604}"/>
    <cellStyle name="6_Global2011PROVISOIRE_1" xfId="1165" xr:uid="{8593CDBB-46A8-4CA4-A7BE-6D14EDB45679}"/>
    <cellStyle name="6_Global2011PROVISOIRE_1_TAB FINAL COMPAR" xfId="1166" xr:uid="{E9CB2176-621E-4F38-BA5F-BE1061200891}"/>
    <cellStyle name="6_GLOBAL2011provisoire_Calcul cons TERTIAIRE HT 2012" xfId="1167" xr:uid="{E8B43E88-0BFE-4DD6-BB20-C55FA2D494A3}"/>
    <cellStyle name="6_GLOBAL2011provisoire_Consom transport routier RBC" xfId="1168" xr:uid="{32DA625F-121E-4C0C-9A23-182A222F6A08}"/>
    <cellStyle name="6_GLOBAL2011provisoire_Global" xfId="1169" xr:uid="{4554F18E-5A7E-4752-9CE7-F33FD8E4C958}"/>
    <cellStyle name="6_GLOBAL2011provisoire_Global2012PROVISOIRE" xfId="1170" xr:uid="{6DBC0F66-DAB3-4858-AEA7-68C9FC2F5F1F}"/>
    <cellStyle name="6_GLOBAL2011provisoire_INDUSTRIE2010et2011provisoire" xfId="1171" xr:uid="{1FA25E3D-5A0D-4FAB-AFBC-9E5B0B80D46B}"/>
    <cellStyle name="6_GLOBAL2011provisoire_INDUSTRIE2010et2011provisoire_bois énergie 2011" xfId="1172" xr:uid="{18BD039B-AAE7-4B86-9E30-A85836EBDF8A}"/>
    <cellStyle name="6_GLOBAL2011provisoire_INDUSTRIE2010et2011provisoire_bois énergie 2011_RECAP" xfId="1173" xr:uid="{99C0EF29-6D31-4D48-80E6-41A497BF0731}"/>
    <cellStyle name="6_GLOBAL2011provisoire_INDUSTRIE2010et2011provisoire_Consom transport routier RBC" xfId="1174" xr:uid="{65747EF5-6382-45D5-BFB6-63FA0ABEBEE8}"/>
    <cellStyle name="6_GLOBAL2011provisoire_INDUSTRIE2010et2011provisoire_DETAIL_PARC_CONSOM_2011" xfId="1175" xr:uid="{773F6943-C3AF-465C-B63A-77FB0CB1F65D}"/>
    <cellStyle name="6_GLOBAL2011provisoire_INDUSTRIE2010et2011provisoire_DETAIL_PARC_CONSOM_2011_RECAP" xfId="1176" xr:uid="{80318B64-A1B1-43C5-88C8-8C446153783A}"/>
    <cellStyle name="6_GLOBAL2011provisoire_INDUSTRIE2010et2011provisoire_Global" xfId="1177" xr:uid="{EF36DA2D-7652-4AFF-ABD2-B87A707D825A}"/>
    <cellStyle name="6_GLOBAL2011provisoire_INDUSTRIE2010et2011provisoire_Global2012PROVISOIRE" xfId="1178" xr:uid="{7521677A-A25E-4544-BD49-9C58BA1B49D8}"/>
    <cellStyle name="6_GLOBAL2011provisoire_INDUSTRIE2010et2011provisoire_INDUSTRIE2010et2011provisoire" xfId="1179" xr:uid="{5A3FF979-903F-44BC-BE43-6AFA7EEC1577}"/>
    <cellStyle name="6_GLOBAL2011provisoire_INDUSTRIE2010et2011provisoire_INDUSTRIE2010et2011provisoire_Calcul cons TERTIAIRE HT 2012" xfId="1180" xr:uid="{BA754723-74E9-44A2-B1FD-EB31E6E089D4}"/>
    <cellStyle name="6_GLOBAL2011provisoire_INDUSTRIE2010et2011provisoire_INDUSTRIE2010et2011provisoire_Consom transport routier RBC" xfId="1181" xr:uid="{C40FD388-347F-49E2-AD8A-23A79F1CBDCE}"/>
    <cellStyle name="6_GLOBAL2011provisoire_INDUSTRIE2010et2011provisoire_INDUSTRIE2010et2011provisoire_Global" xfId="1182" xr:uid="{7569A3A9-983F-4132-8654-03DCB1CBAB53}"/>
    <cellStyle name="6_GLOBAL2011provisoire_INDUSTRIE2010et2011provisoire_INDUSTRIE2010et2011provisoire_Global2012PROVISOIRE" xfId="1183" xr:uid="{C0516023-4C4C-487E-8A01-7259E2E1B03B}"/>
    <cellStyle name="6_GLOBAL2011provisoire_INDUSTRIE2010et2011provisoire_INDUSTRIE2010et2011provisoire_RECAP" xfId="1184" xr:uid="{71C06AC4-437A-43F7-A01F-FE50ED0C83A2}"/>
    <cellStyle name="6_GLOBAL2011provisoire_INDUSTRIE2010et2011provisoire_INDUSTRIE2010et2011provisoire_TAB FINAL COMPAR" xfId="1185" xr:uid="{F52B0267-2916-454D-B294-F2E74B0DED17}"/>
    <cellStyle name="6_GLOBAL2011provisoire_INDUSTRIE2010et2011provisoire_TAB FINAL COMPAR" xfId="1186" xr:uid="{EAC8C1AB-F10D-4706-BA65-69B11D0C9D3A}"/>
    <cellStyle name="6_GLOBAL2011provisoire_INDUSTRIE2010et2011provisoire_Transfo ps 2011" xfId="1187" xr:uid="{AE30C58B-B050-4CFE-BF8D-5F8ADACAC878}"/>
    <cellStyle name="6_GLOBAL2011provisoire_INDUSTRIE2010et2011provisoire_Transfo ps 2011_Calcul cons TERTIAIRE HT 2012" xfId="1188" xr:uid="{3CE0F655-044F-44FF-8548-71DEF13E8DE8}"/>
    <cellStyle name="6_GLOBAL2011provisoire_INDUSTRIE2010et2011provisoire_Transfo ps 2011_Consom transport routier RBC" xfId="1189" xr:uid="{23019570-33C5-4701-9A20-06DBF30CFF0C}"/>
    <cellStyle name="6_GLOBAL2011provisoire_INDUSTRIE2010et2011provisoire_Transfo ps 2011_Global" xfId="1190" xr:uid="{6AE8C966-B268-4D24-AACF-548FF171D5F7}"/>
    <cellStyle name="6_GLOBAL2011provisoire_INDUSTRIE2010et2011provisoire_Transfo ps 2011_Global2012PROVISOIRE" xfId="1191" xr:uid="{A8338BAA-D466-49D6-AF1F-53D44D289F56}"/>
    <cellStyle name="6_GLOBAL2011provisoire_INDUSTRIE2010et2011provisoire_Transfo ps 2011_RECAP" xfId="1192" xr:uid="{7B4EDFD8-1526-401A-A137-48CC2C127D95}"/>
    <cellStyle name="6_GLOBAL2011provisoire_INDUSTRIE2010et2011provisoire_Transfo ps 2011_TAB FINAL COMPAR" xfId="1193" xr:uid="{71F74565-F57A-4907-A280-63A6AA2AD1EB}"/>
    <cellStyle name="6_GLOBAL2011provisoire_RECAP" xfId="1194" xr:uid="{058EDDE0-31FD-4F11-A346-6F921C9B86AD}"/>
    <cellStyle name="6_GLOBAL2011provisoire_TAB FINAL COMPAR" xfId="1195" xr:uid="{CA571C0D-E229-4E0C-9470-5F02D924FBDC}"/>
    <cellStyle name="6_Global2012PROVISOIRE" xfId="1196" xr:uid="{38F36DD0-2906-40C3-B99D-30538BA47FA5}"/>
    <cellStyle name="6_Global2012PROVISOIRE_1" xfId="1197" xr:uid="{25766A36-2C14-4798-8CCC-D8E85247E35F}"/>
    <cellStyle name="6_Global2012PROVISOIRE_TAB FINAL COMPAR" xfId="1198" xr:uid="{A692BCDD-306D-42A6-B137-AF9D4E3301E6}"/>
    <cellStyle name="6_Industrie" xfId="1199" xr:uid="{28764178-67EE-4317-8CFC-8E9E6C44E982}"/>
    <cellStyle name="6_Industrie_Calcul cons industrie 2011" xfId="1200" xr:uid="{E982CE33-5FB8-4665-ABF2-10CABDC2F0D7}"/>
    <cellStyle name="6_Industrie_Calcul cons TERTIAIRE HT 2012" xfId="1201" xr:uid="{60B759EB-768B-41F5-B3BD-22958B955D00}"/>
    <cellStyle name="6_Industrie_Global" xfId="1202" xr:uid="{1E308A56-217D-4E9E-A387-BEC29A46E472}"/>
    <cellStyle name="6_Industrie_Global2012PROVISOIRE" xfId="1203" xr:uid="{4F4A5E76-D109-4569-94AB-BCEBA6816AEE}"/>
    <cellStyle name="6_Industrie_NormalisationTotale" xfId="1204" xr:uid="{FF1F3BD5-AE52-41DA-BB92-C377B2369F65}"/>
    <cellStyle name="6_Industrie_TAB FINAL COMPAR" xfId="1205" xr:uid="{2C713B9C-DCBC-42E7-8590-92202600CBC7}"/>
    <cellStyle name="6_INDUSTRIE2010et2011provisoire" xfId="1206" xr:uid="{199F109A-20E2-41F7-88F1-D7107F22C774}"/>
    <cellStyle name="6_INDUSTRIE2010et2011provisoire_Calcul cons TERTIAIRE HT 2012" xfId="1207" xr:uid="{924456FE-0E13-4BEC-9C42-13BD53223B47}"/>
    <cellStyle name="6_INDUSTRIE2010et2011provisoire_Consom transport routier RBC" xfId="1208" xr:uid="{D46DF5DB-7A38-4CC5-AA60-8AEF7C7F51D0}"/>
    <cellStyle name="6_INDUSTRIE2010et2011provisoire_Global" xfId="1209" xr:uid="{8203149C-33A2-44B1-AB65-0C349DF4862C}"/>
    <cellStyle name="6_INDUSTRIE2010et2011provisoire_Global2012PROVISOIRE" xfId="1210" xr:uid="{E3891DC7-CA85-4CB9-AB48-3E8D854D73A7}"/>
    <cellStyle name="6_INDUSTRIE2010et2011provisoire_RECAP" xfId="1211" xr:uid="{C26C638A-B13B-4F38-8FD4-22B4A95B26FC}"/>
    <cellStyle name="6_INDUSTRIE2010et2011provisoire_TAB FINAL COMPAR" xfId="1212" xr:uid="{7A27EDCC-E50F-4341-BB75-B77259F96AE8}"/>
    <cellStyle name="6_Logement" xfId="1213" xr:uid="{1D9D8BA4-E398-4912-8B86-4EA51CCD536F}"/>
    <cellStyle name="6_Logement_Calcul cons TERTIAIRE HT 2012" xfId="1214" xr:uid="{7466F951-C489-429C-BEF6-BC01843DD47B}"/>
    <cellStyle name="6_Logement_FACTURE 2011" xfId="1215" xr:uid="{0EACFF9B-F347-4E7D-8AFE-0F5DD58CF1CD}"/>
    <cellStyle name="6_Logement_Global" xfId="1216" xr:uid="{2087CA52-3601-47B4-9A33-047F7F72DB1E}"/>
    <cellStyle name="6_Logement_Global2012PROVISOIRE" xfId="1217" xr:uid="{A5CD1824-7D05-419F-94CE-0BA96F4589C1}"/>
    <cellStyle name="6_Logement_INDUSTRIE2010et2011provisoire" xfId="1218" xr:uid="{2D26726E-4B1D-4B92-8A37-E626FE11EAD5}"/>
    <cellStyle name="6_Logement_INDUSTRIE2010et2011provisoire_bois énergie 2011" xfId="1219" xr:uid="{73FDB9AF-1584-4CC3-BB28-FCB2F705C824}"/>
    <cellStyle name="6_Logement_INDUSTRIE2010et2011provisoire_bois énergie 2011_RECAP" xfId="1220" xr:uid="{2FA767E4-1E82-49C5-A59D-B9516B125AD1}"/>
    <cellStyle name="6_Logement_INDUSTRIE2010et2011provisoire_DETAIL_PARC_CONSOM_2011" xfId="1221" xr:uid="{39D823A3-642D-42B7-A6FD-4AF274743608}"/>
    <cellStyle name="6_Logement_INDUSTRIE2010et2011provisoire_DETAIL_PARC_CONSOM_2011_RECAP" xfId="1222" xr:uid="{ADCC4FF7-6E29-4B43-BA22-CE079B8E2385}"/>
    <cellStyle name="6_Logement_INDUSTRIE2010et2011provisoire_Global2012PROVISOIRE" xfId="1223" xr:uid="{181F300A-E384-459A-9AED-D7B003C2FB07}"/>
    <cellStyle name="6_Logement_INDUSTRIE2010et2011provisoire_INDUSTRIE2010et2011provisoire" xfId="1224" xr:uid="{B20DAC47-2FDD-4390-B5B0-4E3766DAA46F}"/>
    <cellStyle name="6_Logement_INDUSTRIE2010et2011provisoire_INDUSTRIE2010et2011provisoire_Calcul cons TERTIAIRE HT 2012" xfId="1225" xr:uid="{2661A567-D383-4114-8768-4E4D6F3B60C6}"/>
    <cellStyle name="6_Logement_INDUSTRIE2010et2011provisoire_INDUSTRIE2010et2011provisoire_Global2012PROVISOIRE" xfId="1226" xr:uid="{9B962F30-17DF-44D6-BA00-D5C4D79803B0}"/>
    <cellStyle name="6_Logement_INDUSTRIE2010et2011provisoire_INDUSTRIE2010et2011provisoire_RECAP" xfId="1227" xr:uid="{B6273AE2-FC7E-4B08-ACC1-AADB81AEFC07}"/>
    <cellStyle name="6_Logement_INDUSTRIE2010et2011provisoire_INDUSTRIE2010et2011provisoire_TAB FINAL COMPAR" xfId="1228" xr:uid="{8209B951-5E55-4CA3-89D3-1606C22E71C3}"/>
    <cellStyle name="6_Logement_INDUSTRIE2010et2011provisoire_TAB FINAL COMPAR" xfId="1229" xr:uid="{BDE6565A-F836-4A96-BBC0-3A215459310F}"/>
    <cellStyle name="6_Logement_INDUSTRIE2010et2011provisoire_Transfo ps 2011" xfId="1230" xr:uid="{B5FD9CD0-1364-48C6-B01C-B26D80152173}"/>
    <cellStyle name="6_Logement_INDUSTRIE2010et2011provisoire_Transfo ps 2011_Calcul cons TERTIAIRE HT 2012" xfId="1231" xr:uid="{5631BD5A-D31B-4A21-9DF7-7D251E98035B}"/>
    <cellStyle name="6_Logement_INDUSTRIE2010et2011provisoire_Transfo ps 2011_Global2012PROVISOIRE" xfId="1232" xr:uid="{95031DC8-9A04-4338-9006-E65B1648B59C}"/>
    <cellStyle name="6_Logement_INDUSTRIE2010et2011provisoire_Transfo ps 2011_RECAP" xfId="1233" xr:uid="{6842650C-2BF1-4B88-829D-435F192720AA}"/>
    <cellStyle name="6_Logement_INDUSTRIE2010et2011provisoire_Transfo ps 2011_TAB FINAL COMPAR" xfId="1234" xr:uid="{4E0B721F-C467-4753-A858-F2B5B37B4F75}"/>
    <cellStyle name="6_Logement_RECAP" xfId="1235" xr:uid="{5386B097-CA8A-4C2A-ACDC-DE823B489EF9}"/>
    <cellStyle name="6_Logement_TAB FINAL COMPAR" xfId="1236" xr:uid="{18AA96A9-3E23-44D9-9662-E9BE8D358F5D}"/>
    <cellStyle name="6_NormalisationLogement" xfId="1237" xr:uid="{68F1C2A1-FB00-4A95-84C3-4A9120BE83CF}"/>
    <cellStyle name="6_NormalisationTertiaire" xfId="1238" xr:uid="{4DE801C8-FD84-4DDD-A127-02C3CFE9EE07}"/>
    <cellStyle name="6_NormalisationTotale" xfId="1239" xr:uid="{638C9046-4905-4F99-9796-04410BE0893B}"/>
    <cellStyle name="6_PAC" xfId="1240" xr:uid="{F6CC1732-C7EC-4666-94BA-C7A28EAFD99C}"/>
    <cellStyle name="6_PAC_Calcul cons industrie 2011" xfId="1241" xr:uid="{1CC4B73F-E766-43BE-BC1A-279858FEF819}"/>
    <cellStyle name="6_PAC_Calcul cons industrie 2011_Calcul cons TERTIAIRE HT 2012" xfId="1242" xr:uid="{222FCD6F-E5C4-4045-991F-4312725F43F7}"/>
    <cellStyle name="6_PAC_Calcul cons TERTIAIRE HT 2012" xfId="1243" xr:uid="{DDBC29EA-37ED-410F-A739-77CAF391A3E1}"/>
    <cellStyle name="6_PAC_Calcul cons TERTIAIRE HT 2012_1" xfId="1244" xr:uid="{90148C5E-088F-4AC1-B158-C9B796F85D3C}"/>
    <cellStyle name="6_PAC_Calcul cons TERTIAIRE HT 2012_Calcul cons TERTIAIRE HT 2012" xfId="1245" xr:uid="{BD97AE33-FA34-4B39-A2F8-130D86FD39A5}"/>
    <cellStyle name="6_PAC_Global" xfId="1246" xr:uid="{1287AAF5-D214-4B9D-BB76-4620682A64D5}"/>
    <cellStyle name="6_PAC_Global2012PROVISOIRE" xfId="1247" xr:uid="{67B6940D-0047-489A-85E7-FDEF971ACA85}"/>
    <cellStyle name="6_PAC_Global2012PROVISOIRE_Calcul cons TERTIAIRE HT 2012" xfId="1248" xr:uid="{8BE56CF5-10C8-4FBE-B1DC-7D6D4EDECBA1}"/>
    <cellStyle name="6_PAC_NormalisationTotale" xfId="1249" xr:uid="{46B49335-0483-423A-B6B9-A5A0FFB50D76}"/>
    <cellStyle name="6_PAC_TAB FINAL COMPAR" xfId="1250" xr:uid="{ED37550F-F685-4B8F-98B6-89FDE8618289}"/>
    <cellStyle name="6_par vecteur" xfId="1251" xr:uid="{4746ECF9-5B5C-4442-90AE-2AD61C08FCAA}"/>
    <cellStyle name="6_PS_Transfo2011" xfId="1252" xr:uid="{6787B6EA-53E2-41F2-AF0D-39F7ADC5C64B}"/>
    <cellStyle name="6_PS_Transfo2011_RECAP" xfId="1253" xr:uid="{5D6B5F18-4E87-4FCA-A990-30CEB669F2E3}"/>
    <cellStyle name="6_TAB FINAL COMPAR" xfId="1254" xr:uid="{8EA98CAA-3E09-4E5E-9B27-A96CC04C9B17}"/>
    <cellStyle name="6_Transfo ps 2011" xfId="1255" xr:uid="{26E7B766-D3FF-40AC-94BD-D855BE693905}"/>
    <cellStyle name="6_Transfo ps 2011_Calcul cons TERTIAIRE HT 2012" xfId="1256" xr:uid="{F1700C64-1BD3-4852-BA7C-CCB5C01F5C7A}"/>
    <cellStyle name="6_Transfo ps 2011_Global2012PROVISOIRE" xfId="1257" xr:uid="{63A30724-6481-48A2-9D3D-65592B686693}"/>
    <cellStyle name="6_Transfo ps 2011_INDUSTRIE2010et2011provisoire" xfId="1258" xr:uid="{4EB79936-CCE2-4271-B3B6-E633BE431568}"/>
    <cellStyle name="6_Transfo ps 2011_INDUSTRIE2010et2011provisoire_bois énergie 2011" xfId="1259" xr:uid="{40B42D1F-7AB7-4881-89C9-E2F1175A4FA0}"/>
    <cellStyle name="6_Transfo ps 2011_INDUSTRIE2010et2011provisoire_bois énergie 2011_RECAP" xfId="1260" xr:uid="{7227BD88-64AC-45E1-8E09-B2A93397BF4F}"/>
    <cellStyle name="6_Transfo ps 2011_INDUSTRIE2010et2011provisoire_DETAIL_PARC_CONSOM_2011" xfId="1261" xr:uid="{899A0DE5-6C43-4BE8-A244-153F986B63F3}"/>
    <cellStyle name="6_Transfo ps 2011_INDUSTRIE2010et2011provisoire_DETAIL_PARC_CONSOM_2011_RECAP" xfId="1262" xr:uid="{60BEE463-27BC-4AEA-B8F1-7BD5E13A1ABD}"/>
    <cellStyle name="6_Transfo ps 2011_INDUSTRIE2010et2011provisoire_Global2012PROVISOIRE" xfId="1263" xr:uid="{D1404B5E-3010-4483-9A25-BB25A51FDA5A}"/>
    <cellStyle name="6_Transfo ps 2011_INDUSTRIE2010et2011provisoire_INDUSTRIE2010et2011provisoire" xfId="1264" xr:uid="{CD0E1D1F-54EA-4220-B548-EF36F18C77B4}"/>
    <cellStyle name="6_Transfo ps 2011_INDUSTRIE2010et2011provisoire_INDUSTRIE2010et2011provisoire_Calcul cons TERTIAIRE HT 2012" xfId="1265" xr:uid="{80517BB9-FB73-456A-A887-457044911057}"/>
    <cellStyle name="6_Transfo ps 2011_INDUSTRIE2010et2011provisoire_INDUSTRIE2010et2011provisoire_Global2012PROVISOIRE" xfId="1266" xr:uid="{2E16894D-4BFA-41CC-AC71-FFC8F0998CAB}"/>
    <cellStyle name="6_Transfo ps 2011_INDUSTRIE2010et2011provisoire_INDUSTRIE2010et2011provisoire_RECAP" xfId="1267" xr:uid="{ED254CE4-3A36-478F-94ED-8B1F1DA16536}"/>
    <cellStyle name="6_Transfo ps 2011_INDUSTRIE2010et2011provisoire_INDUSTRIE2010et2011provisoire_TAB FINAL COMPAR" xfId="1268" xr:uid="{9104CD2C-2C4B-4A53-BD50-45AB3045B997}"/>
    <cellStyle name="6_Transfo ps 2011_INDUSTRIE2010et2011provisoire_TAB FINAL COMPAR" xfId="1269" xr:uid="{F7D21B96-E012-4880-9E1D-D1EBDBF7F373}"/>
    <cellStyle name="6_Transfo ps 2011_INDUSTRIE2010et2011provisoire_Transfo ps 2011" xfId="1270" xr:uid="{94BF2750-EC52-4C9B-87FE-BFC49C5A0AAB}"/>
    <cellStyle name="6_Transfo ps 2011_INDUSTRIE2010et2011provisoire_Transfo ps 2011_Calcul cons TERTIAIRE HT 2012" xfId="1271" xr:uid="{D3B85D03-06C8-4750-8DFC-C1EEA2B083FE}"/>
    <cellStyle name="6_Transfo ps 2011_INDUSTRIE2010et2011provisoire_Transfo ps 2011_Global2012PROVISOIRE" xfId="1272" xr:uid="{C1901A3D-C9BA-46A1-B917-05D1A8576FB2}"/>
    <cellStyle name="6_Transfo ps 2011_INDUSTRIE2010et2011provisoire_Transfo ps 2011_RECAP" xfId="1273" xr:uid="{B202FF1D-87B4-4886-81FE-FBB5C125C850}"/>
    <cellStyle name="6_Transfo ps 2011_INDUSTRIE2010et2011provisoire_Transfo ps 2011_TAB FINAL COMPAR" xfId="1274" xr:uid="{054A0E64-C46F-42E5-912A-91F629FA68B8}"/>
    <cellStyle name="6_Transfo ps 2011_RECAP" xfId="1275" xr:uid="{789F62D9-9262-4B45-9047-E72D81AE0D92}"/>
    <cellStyle name="6_Transfo ps 2011_TAB FINAL COMPAR" xfId="1276" xr:uid="{74E9FDF6-E295-4013-9092-66CCD48CF23B}"/>
    <cellStyle name="60 % - Accent1 2" xfId="1277" xr:uid="{285FB0FF-054D-4B6F-88F9-D9BF62D2EC40}"/>
    <cellStyle name="60 % - Accent1 2 2" xfId="1278" xr:uid="{2594C84D-4B78-4EA8-919C-B747B5B95043}"/>
    <cellStyle name="60 % - Accent1 2 3" xfId="1279" xr:uid="{1A18E832-68D1-47D5-A8CD-6E242A258E0A}"/>
    <cellStyle name="60 % - Accent1 2_Global2011PROVISOIRE" xfId="1280" xr:uid="{D595B125-1F9E-41E5-B7E4-6EF56091AFF8}"/>
    <cellStyle name="60 % - Accent1 3" xfId="1281" xr:uid="{CDD50053-57CE-42BC-B916-4F7AAB51333D}"/>
    <cellStyle name="60 % - Accent1 4" xfId="1282" xr:uid="{E9070FBF-D308-4024-BBA4-6CE928E2A0D7}"/>
    <cellStyle name="60 % - Accent1 5" xfId="1283" xr:uid="{80656CC9-D108-4D39-8A05-DFFF326B21E4}"/>
    <cellStyle name="60 % - Accent1 6" xfId="1284" xr:uid="{FE1B6BA5-DA13-4E3F-9B89-36E011CB41F5}"/>
    <cellStyle name="60 % - Accent2 2" xfId="1285" xr:uid="{5ADD771E-70C9-4CC3-8AA5-D2E1C1AF2E30}"/>
    <cellStyle name="60 % - Accent2 2 2" xfId="1286" xr:uid="{7CE11416-150C-493F-AC21-DD4792DB3D64}"/>
    <cellStyle name="60 % - Accent2 3" xfId="1287" xr:uid="{BD78E764-6316-483D-8A6D-545A8876DBC3}"/>
    <cellStyle name="60 % - Accent2 4" xfId="1288" xr:uid="{B881B688-1A0F-4380-B8DF-F96D553254C0}"/>
    <cellStyle name="60 % - Accent2 5" xfId="1289" xr:uid="{4AF3E484-7E57-444D-9558-5FE73BC190DA}"/>
    <cellStyle name="60 % - Accent2 6" xfId="1290" xr:uid="{B4746594-F4BD-4D1F-93A6-7527DB0FCA39}"/>
    <cellStyle name="60 % - Accent3 2" xfId="1291" xr:uid="{4D254DF1-A5CD-471B-B354-A36A666B0ABF}"/>
    <cellStyle name="60 % - Accent3 2 2" xfId="1292" xr:uid="{FEACCF2C-BBAA-4D12-B2C0-532C13B4CDE3}"/>
    <cellStyle name="60 % - Accent3 2 3" xfId="1293" xr:uid="{4884541E-1FFF-4F3B-A406-BB44CFFAA405}"/>
    <cellStyle name="60 % - Accent3 2_Global2011PROVISOIRE" xfId="1294" xr:uid="{4085A3AD-5E85-419F-9D9E-91A025AD3CF8}"/>
    <cellStyle name="60 % - Accent3 3" xfId="1295" xr:uid="{28CB3313-1D96-406E-AE16-6B6E3D387A99}"/>
    <cellStyle name="60 % - Accent3 4" xfId="1296" xr:uid="{1AD811A2-8271-4964-9AE1-C74BF749EB62}"/>
    <cellStyle name="60 % - Accent3 5" xfId="1297" xr:uid="{8CF712FE-8D5C-4375-9CE1-8140A02AC622}"/>
    <cellStyle name="60 % - Accent3 6" xfId="1298" xr:uid="{325B03A1-066B-42BB-869C-7485DA1709A5}"/>
    <cellStyle name="60 % - Accent4 2" xfId="1299" xr:uid="{EE3B66AE-F079-492E-B7A9-6FC732D4FF76}"/>
    <cellStyle name="60 % - Accent4 2 2" xfId="1300" xr:uid="{F625E408-F414-4C83-B25D-BBC70F9D928A}"/>
    <cellStyle name="60 % - Accent4 2 3" xfId="1301" xr:uid="{D1797F57-F4C5-43A2-857F-C3FA277E6B16}"/>
    <cellStyle name="60 % - Accent4 2_Global2011PROVISOIRE" xfId="1302" xr:uid="{ACA6C287-4434-46AC-ABED-786A8F20C1AE}"/>
    <cellStyle name="60 % - Accent4 3" xfId="1303" xr:uid="{19188FAA-E064-4639-8B7B-9EDA85B41BA4}"/>
    <cellStyle name="60 % - Accent4 4" xfId="1304" xr:uid="{785E0AFF-677A-4ED1-A5DC-77B53720D17D}"/>
    <cellStyle name="60 % - Accent4 5" xfId="1305" xr:uid="{F3F7C14E-ABD0-4ACC-B1FF-B7CAA1A59C02}"/>
    <cellStyle name="60 % - Accent4 6" xfId="1306" xr:uid="{050323A7-0BE9-42DC-95E2-12DB10CB2856}"/>
    <cellStyle name="60 % - Accent5 2" xfId="1307" xr:uid="{BEF65E50-7AFE-4D65-863D-4F21A80CC6C5}"/>
    <cellStyle name="60 % - Accent5 2 2" xfId="1308" xr:uid="{C2B0D843-51D1-490C-B37D-E4D2763DCB70}"/>
    <cellStyle name="60 % - Accent5 3" xfId="1309" xr:uid="{AEC8CEEE-B13A-4F15-80FC-1B0C39442B38}"/>
    <cellStyle name="60 % - Accent5 4" xfId="1310" xr:uid="{D5A0DFA4-81C0-4087-8AA6-BF1EB572EB01}"/>
    <cellStyle name="60 % - Accent5 5" xfId="1311" xr:uid="{6DBA7854-2470-4070-998C-FFB04ABF0E9F}"/>
    <cellStyle name="60 % - Accent5 6" xfId="1312" xr:uid="{95F25CE6-3479-482C-B2A0-4C0E0BC8CE48}"/>
    <cellStyle name="60 % - Accent6 2" xfId="1313" xr:uid="{F815E20C-DC5D-4206-88EF-52C8A65B8321}"/>
    <cellStyle name="60 % - Accent6 2 2" xfId="1314" xr:uid="{0C2D6BA0-0D32-4515-98C0-FDE2B651ACD6}"/>
    <cellStyle name="60 % - Accent6 2 3" xfId="1315" xr:uid="{950CB9F7-7AD0-472D-81A6-D13DD8F8E62B}"/>
    <cellStyle name="60 % - Accent6 2_Global2011PROVISOIRE" xfId="1316" xr:uid="{0766A42A-DEE5-4A62-AFC5-3BADC9BA0E46}"/>
    <cellStyle name="60 % - Accent6 3" xfId="1317" xr:uid="{350F3F5B-D01A-4130-B494-C6A76B2056C6}"/>
    <cellStyle name="60 % - Accent6 4" xfId="1318" xr:uid="{7C2F9AAB-DDA0-4498-A6C8-A6DC7C5770F1}"/>
    <cellStyle name="60 % - Accent6 5" xfId="1319" xr:uid="{C755B169-43AA-497F-B8A8-CDB6E8AC1297}"/>
    <cellStyle name="60 % - Accent6 6" xfId="1320" xr:uid="{52094A03-EC91-40AF-91EA-4B7F876763A2}"/>
    <cellStyle name="60% - Accent1 2" xfId="1321" xr:uid="{09C5E30E-4EA7-4558-990F-077CC143AF0E}"/>
    <cellStyle name="60% - Accent2 2" xfId="1322" xr:uid="{245DD29B-636C-44C0-8D15-658CA04B3643}"/>
    <cellStyle name="60% - Accent3 2" xfId="1323" xr:uid="{CB2E1E72-BF39-47F9-975A-2040B7A5362E}"/>
    <cellStyle name="60% - Accent4 2" xfId="1324" xr:uid="{0D96F3E9-2D7B-4250-ABCC-FF56DCA4D6FB}"/>
    <cellStyle name="60% - Accent5 2" xfId="1325" xr:uid="{7466D7F4-2DD4-4EE0-8DF7-5BDFC8B0C83D}"/>
    <cellStyle name="60% - Accent6 2" xfId="1326" xr:uid="{224E0AB2-FBD3-48C0-B61E-40202BED969F}"/>
    <cellStyle name="9" xfId="1327" xr:uid="{4FE81380-CC21-4D71-8E4C-BB1CBD83A588}"/>
    <cellStyle name="9 2" xfId="1328" xr:uid="{5155E0CE-22F3-4078-A7E8-65C6D8135047}"/>
    <cellStyle name="9_BIL_TRANSFO2011" xfId="1329" xr:uid="{F5019303-8682-4D39-85D7-23D5833017BD}"/>
    <cellStyle name="9_BIL_TRANSFO2011_1" xfId="1330" xr:uid="{02AE33F1-716F-4807-B81A-77242BFFB78C}"/>
    <cellStyle name="9_BIL_TRANSFO2011_1_Calcul cons industrie 2011" xfId="1331" xr:uid="{77CEDE0B-A1E4-41D3-ACCC-052B0803C1F0}"/>
    <cellStyle name="9_BIL_TRANSFO2011_1_Calcul cons industrie 2011_Calcul cons TERTIAIRE HT 2012" xfId="1332" xr:uid="{01F97C47-F608-4A5E-8D18-F0EC4DC4F1D1}"/>
    <cellStyle name="9_BIL_TRANSFO2011_1_Calcul cons TERTIAIRE HT 2012" xfId="1333" xr:uid="{E9D390E7-CA81-41BA-8965-A33043E99086}"/>
    <cellStyle name="9_BIL_TRANSFO2011_1_Calcul cons TERTIAIRE HT 2012_1" xfId="1334" xr:uid="{E1EDC995-286C-44AF-9321-8C19CAC389D1}"/>
    <cellStyle name="9_BIL_TRANSFO2011_1_Calcul cons TERTIAIRE HT 2012_Calcul cons TERTIAIRE HT 2012" xfId="1335" xr:uid="{95FCB48D-B5DD-4872-92A8-275967C26057}"/>
    <cellStyle name="9_BIL_TRANSFO2011_1_Global" xfId="1336" xr:uid="{24D25F76-24B8-4359-9805-3D6D39E6C41E}"/>
    <cellStyle name="9_BIL_TRANSFO2011_1_Global2012PROVISOIRE" xfId="1337" xr:uid="{0287B781-8B10-44E5-BF0B-6B13E3AD5C8E}"/>
    <cellStyle name="9_BIL_TRANSFO2011_1_Global2012PROVISOIRE_Calcul cons TERTIAIRE HT 2012" xfId="1338" xr:uid="{03CA61BB-482E-43B4-882D-2A3C095B553C}"/>
    <cellStyle name="9_BIL_TRANSFO2011_1_NormalisationTotale" xfId="1339" xr:uid="{7A1EF537-AB52-461F-9EDC-167BECCCA3F1}"/>
    <cellStyle name="9_BIL_TRANSFO2011_1_TAB FINAL COMPAR" xfId="1340" xr:uid="{1F3B0A74-3F2B-4218-9761-A7837BBD9B8E}"/>
    <cellStyle name="9_BIL_TRANSFO2011_Calcul cons TERTIAIRE HT 2012" xfId="1341" xr:uid="{385A3782-E1B1-4E25-956D-9F4C1E6F4DF1}"/>
    <cellStyle name="9_BilanGlobal2010" xfId="1342" xr:uid="{430D4529-ECDF-42FF-8BF3-AAA074A66970}"/>
    <cellStyle name="9_BilanGlobal2010_Calcul cons TERTIAIRE HT 2012" xfId="1343" xr:uid="{8828DE64-6052-4758-98BA-A95246AFAD50}"/>
    <cellStyle name="9_BilanGlobal2010_FACTURE 2011" xfId="1344" xr:uid="{E11218D1-5CC5-4781-8C26-B1199FEBD5E2}"/>
    <cellStyle name="9_BilanGlobal2010_Global2012PROVISOIRE" xfId="1345" xr:uid="{89581410-4053-47F5-A0D0-D03FECECF029}"/>
    <cellStyle name="9_BilanGlobal2010_INDUSTRIE2010et2011provisoire" xfId="1346" xr:uid="{B8D56113-19A2-4F36-8D63-8DDF5D4DB615}"/>
    <cellStyle name="9_BilanGlobal2010_INDUSTRIE2010et2011provisoire_bois énergie 2011" xfId="1347" xr:uid="{531AEF03-85E5-41ED-806B-EBC0E78A7DA9}"/>
    <cellStyle name="9_BilanGlobal2010_INDUSTRIE2010et2011provisoire_bois énergie 2011_RECAP" xfId="1348" xr:uid="{33200BD1-73F5-4B34-973A-EEA0951464FB}"/>
    <cellStyle name="9_BilanGlobal2010_INDUSTRIE2010et2011provisoire_DETAIL_PARC_CONSOM_2011" xfId="1349" xr:uid="{3A00A706-4BA0-4FD1-B72C-1C360E923703}"/>
    <cellStyle name="9_BilanGlobal2010_INDUSTRIE2010et2011provisoire_DETAIL_PARC_CONSOM_2011_RECAP" xfId="1350" xr:uid="{3D886B82-A7A2-4E85-AD8E-C80DF4BA72C2}"/>
    <cellStyle name="9_BilanGlobal2010_INDUSTRIE2010et2011provisoire_Global2012PROVISOIRE" xfId="1351" xr:uid="{7B1E6272-8E4C-478C-A47B-7ACCFEF368EB}"/>
    <cellStyle name="9_BilanGlobal2010_INDUSTRIE2010et2011provisoire_INDUSTRIE2010et2011provisoire" xfId="1352" xr:uid="{5F1F1208-9797-4EAE-86A3-F30CB461995B}"/>
    <cellStyle name="9_BilanGlobal2010_INDUSTRIE2010et2011provisoire_INDUSTRIE2010et2011provisoire_Calcul cons TERTIAIRE HT 2012" xfId="1353" xr:uid="{5C54A8F3-D3CB-486A-8156-14E35C699610}"/>
    <cellStyle name="9_BilanGlobal2010_INDUSTRIE2010et2011provisoire_INDUSTRIE2010et2011provisoire_Global2012PROVISOIRE" xfId="1354" xr:uid="{D2385AC2-B8F8-4707-8FA6-D7A165A04C6E}"/>
    <cellStyle name="9_BilanGlobal2010_INDUSTRIE2010et2011provisoire_INDUSTRIE2010et2011provisoire_RECAP" xfId="1355" xr:uid="{69D566A8-8D1F-4F4A-843B-697BD305BC6F}"/>
    <cellStyle name="9_BilanGlobal2010_INDUSTRIE2010et2011provisoire_INDUSTRIE2010et2011provisoire_TAB FINAL COMPAR" xfId="1356" xr:uid="{980723FC-80C9-47B3-AE13-8974BA961003}"/>
    <cellStyle name="9_BilanGlobal2010_INDUSTRIE2010et2011provisoire_TAB FINAL COMPAR" xfId="1357" xr:uid="{AA81915F-738F-4E50-8647-F99F4DB203FA}"/>
    <cellStyle name="9_BilanGlobal2010_INDUSTRIE2010et2011provisoire_Transfo ps 2011" xfId="1358" xr:uid="{2F55BD06-284A-45E6-8BB2-1D28E560157C}"/>
    <cellStyle name="9_BilanGlobal2010_INDUSTRIE2010et2011provisoire_Transfo ps 2011_Calcul cons TERTIAIRE HT 2012" xfId="1359" xr:uid="{A6DF1C50-F7AA-42D1-B0AF-FDDB71FDBC9A}"/>
    <cellStyle name="9_BilanGlobal2010_INDUSTRIE2010et2011provisoire_Transfo ps 2011_Global2012PROVISOIRE" xfId="1360" xr:uid="{DF04CD72-FD46-46FC-9ED6-523D2EF3A526}"/>
    <cellStyle name="9_BilanGlobal2010_INDUSTRIE2010et2011provisoire_Transfo ps 2011_RECAP" xfId="1361" xr:uid="{663EC29E-14B3-4975-A1B4-DE9192A17785}"/>
    <cellStyle name="9_BilanGlobal2010_INDUSTRIE2010et2011provisoire_Transfo ps 2011_TAB FINAL COMPAR" xfId="1362" xr:uid="{EBCCEB6E-0E85-4A6C-876E-D4EB17F48073}"/>
    <cellStyle name="9_BilanGlobal2010_RECAP" xfId="1363" xr:uid="{A4C6B41B-0E6F-434E-A330-4144D86408A1}"/>
    <cellStyle name="9_BilanGlobal2010_TAB FINAL COMPAR" xfId="1364" xr:uid="{6B3B88B8-0086-445B-A8C2-F59198252EE0}"/>
    <cellStyle name="9_bois énergie 2011" xfId="1365" xr:uid="{5E567ABE-F37A-47CC-9E03-49782FD64E5D}"/>
    <cellStyle name="9_bois énergie 2011_RECAP" xfId="1366" xr:uid="{78BA9E42-B586-424E-AA4C-A296EFD48E0A}"/>
    <cellStyle name="9_bois indus tertiaire 2011" xfId="1367" xr:uid="{84BDCBE6-965E-4A54-B940-BFE9CDF51667}"/>
    <cellStyle name="9_bois indus tertiaire 2011_RECAP" xfId="1368" xr:uid="{19939314-821B-4D5E-85C4-69CF5E896DAC}"/>
    <cellStyle name="9_Calcul cons industrie 2011" xfId="1369" xr:uid="{3C200888-39BE-429A-8B22-7D290864D209}"/>
    <cellStyle name="9_Calcul cons TERTIAIRE HT 2012" xfId="1370" xr:uid="{F561EBD4-77ED-4743-826C-127E37CF018E}"/>
    <cellStyle name="9_Calcul cons TERTIAIRE HT 2012_1" xfId="1371" xr:uid="{A4217342-4CBB-4F88-A424-E416365E29F4}"/>
    <cellStyle name="9_ConsommationFacture" xfId="1372" xr:uid="{930C97E9-63E6-42F5-B72B-F093A1C1A37A}"/>
    <cellStyle name="9_détail conso logt2011" xfId="1373" xr:uid="{690802A4-6A12-46D6-8361-C2C8B850CC64}"/>
    <cellStyle name="9_détail conso logt2011_RECAP" xfId="1374" xr:uid="{BEED4B4F-0AE3-452A-8AB8-F271669D3810}"/>
    <cellStyle name="9_détail ener renouv logt 2011" xfId="1375" xr:uid="{C7BCDFA2-1E09-4E93-B18F-CC8E8D494BD6}"/>
    <cellStyle name="9_détail ener renouv logt 2011_1" xfId="1376" xr:uid="{FFAD1C29-1CDC-46B2-AD4F-DBB98FFE0AB3}"/>
    <cellStyle name="9_détail ener renouv logt 2011_Calcul cons TERTIAIRE HT 2012" xfId="1377" xr:uid="{08E06620-8B66-4CDB-B98E-00462F2EEC70}"/>
    <cellStyle name="9_détail ener renouv logt 2011_détail ener renouv logt 2011" xfId="1378" xr:uid="{BDFAAE47-8265-45EA-B883-77E1699F6ADE}"/>
    <cellStyle name="9_détail ener renouv logt 2011_Feuil1" xfId="1379" xr:uid="{D026CBFF-8862-434D-93BE-44505D31C7F5}"/>
    <cellStyle name="9_détail ener renouv logt 2011_Global" xfId="1380" xr:uid="{FB6E28D7-7481-4733-9813-CFE879CBA25E}"/>
    <cellStyle name="9_détail ener renouv logt 2011_Global2012PROVISOIRE" xfId="1381" xr:uid="{B2AEA020-1446-41B3-8EBA-44AA956265D8}"/>
    <cellStyle name="9_détail ener renouv logt 2011_Global2012PROVISOIRE_Calcul cons TERTIAIRE HT 2012" xfId="1382" xr:uid="{C75B1AEB-1A55-440C-A0AC-F66F5AB557CC}"/>
    <cellStyle name="9_détail ener renouv logt 2011_RECAP" xfId="1383" xr:uid="{B643697B-0A8D-43A8-A075-0B2448E9D720}"/>
    <cellStyle name="9_DETAIL_PARC_CONSOM_2010" xfId="1384" xr:uid="{5608BE7F-5A20-434A-A424-6EDE01590CF7}"/>
    <cellStyle name="9_DETAIL_PARC_CONSOM_2010 2" xfId="1385" xr:uid="{1109F9AF-019C-458A-B30E-A0B1152AD8D7}"/>
    <cellStyle name="9_DETAIL_PARC_CONSOM_2010_Calcul cons industrie 2011" xfId="1386" xr:uid="{436EBA3C-9A60-4BB7-9953-D45955CA4D74}"/>
    <cellStyle name="9_DETAIL_PARC_CONSOM_2010_Calcul cons industrie 2011_Calcul cons TERTIAIRE HT 2012" xfId="1387" xr:uid="{0BDACD18-CCF6-401C-BA78-9C8015AD92D9}"/>
    <cellStyle name="9_DETAIL_PARC_CONSOM_2010_Calcul cons TERTIAIRE HT 2012" xfId="1388" xr:uid="{6BCA8446-5FA8-4014-9B97-47FE5401C8E6}"/>
    <cellStyle name="9_DETAIL_PARC_CONSOM_2010_Calcul cons TERTIAIRE HT 2012_1" xfId="1389" xr:uid="{DAEADF40-C376-4C0C-ABF9-B8A240C57B46}"/>
    <cellStyle name="9_DETAIL_PARC_CONSOM_2010_Calcul cons TERTIAIRE HT 2012_Calcul cons TERTIAIRE HT 2012" xfId="1390" xr:uid="{834F2AE6-D49D-4840-A756-C8875DD44F88}"/>
    <cellStyle name="9_DETAIL_PARC_CONSOM_2010_ConsommationFacture" xfId="1391" xr:uid="{E6AD8885-CB61-4345-8966-9639E5FDD23A}"/>
    <cellStyle name="9_DETAIL_PARC_CONSOM_2010_détail ener renouv logt 2011" xfId="1392" xr:uid="{8A722DC8-AF58-410E-B209-8229C90341D9}"/>
    <cellStyle name="9_DETAIL_PARC_CONSOM_2010_EffetsCombustibles" xfId="1393" xr:uid="{62CE666C-60CD-4926-A67A-44EEFA50173E}"/>
    <cellStyle name="9_DETAIL_PARC_CONSOM_2010_ELEC" xfId="1394" xr:uid="{6F4A2D40-FD43-4C48-B132-F83E021D8224}"/>
    <cellStyle name="9_DETAIL_PARC_CONSOM_2010_ELEC_Calcul cons TERTIAIRE HT 2012" xfId="1395" xr:uid="{A147C538-1E07-4F1E-9BD4-CC387F7CC095}"/>
    <cellStyle name="9_DETAIL_PARC_CONSOM_2010_EssaiNormalisationIndustrie" xfId="1396" xr:uid="{F10AE455-B2B5-4502-BC06-5DF3F1093057}"/>
    <cellStyle name="9_DETAIL_PARC_CONSOM_2010_EvolSect" xfId="1397" xr:uid="{5EA5A0C2-97AF-472A-88FD-4AD2C725CA6F}"/>
    <cellStyle name="9_DETAIL_PARC_CONSOM_2010_FACTURE 2011" xfId="1398" xr:uid="{FF3E8853-E018-42CD-99A3-A9F0B32C09CC}"/>
    <cellStyle name="9_DETAIL_PARC_CONSOM_2010_Feuil1" xfId="1399" xr:uid="{CAC8A866-C2C1-4DD0-AE06-47BE84E8D0E6}"/>
    <cellStyle name="9_DETAIL_PARC_CONSOM_2010_Global" xfId="1400" xr:uid="{E29A3D80-79A2-4159-A208-D66628C24E7C}"/>
    <cellStyle name="9_DETAIL_PARC_CONSOM_2010_Global2011PROVISOIRE" xfId="1401" xr:uid="{878780FE-3CBC-4EA5-9345-EBBBBAFF13FF}"/>
    <cellStyle name="9_DETAIL_PARC_CONSOM_2010_Global2011PROVISOIRE_Calcul cons TERTIAIRE HT 2012" xfId="1402" xr:uid="{881689F5-DDC2-4D51-B28C-27818B374BC7}"/>
    <cellStyle name="9_DETAIL_PARC_CONSOM_2010_Global2012PROVISOIRE" xfId="1403" xr:uid="{A198F9AC-0CAF-40DA-A5C8-C8BEFC840FB0}"/>
    <cellStyle name="9_DETAIL_PARC_CONSOM_2010_Global2012PROVISOIRE_1" xfId="1404" xr:uid="{4CD131BC-EA3F-42E1-9DEB-DA77CC28BEAE}"/>
    <cellStyle name="9_DETAIL_PARC_CONSOM_2010_Global2012PROVISOIRE_1_Calcul cons TERTIAIRE HT 2012" xfId="1405" xr:uid="{41DD6356-F09D-4226-B724-DA1E9E95EAA4}"/>
    <cellStyle name="9_DETAIL_PARC_CONSOM_2010_Global2012PROVISOIRE_Calcul cons TERTIAIRE HT 2012" xfId="1406" xr:uid="{AE244B69-2611-474B-AEA2-044B6C3DFB65}"/>
    <cellStyle name="9_DETAIL_PARC_CONSOM_2010_Industrie" xfId="1407" xr:uid="{B16F5496-FE9C-4BC8-875D-36C3BFD9E46E}"/>
    <cellStyle name="9_DETAIL_PARC_CONSOM_2010_Industrie_Calcul cons industrie 2011" xfId="1408" xr:uid="{36CC72BD-D61C-4FB7-B74B-D17BC06FED10}"/>
    <cellStyle name="9_DETAIL_PARC_CONSOM_2010_Industrie_Calcul cons industrie 2011_Calcul cons TERTIAIRE HT 2012" xfId="1409" xr:uid="{8522F184-C6B1-4D02-B144-BB6A0D77059C}"/>
    <cellStyle name="9_DETAIL_PARC_CONSOM_2010_Industrie_Calcul cons TERTIAIRE HT 2012" xfId="1410" xr:uid="{49F7FBE4-82DC-486A-B46D-AC0864C278BC}"/>
    <cellStyle name="9_DETAIL_PARC_CONSOM_2010_Industrie_Calcul cons TERTIAIRE HT 2012_1" xfId="1411" xr:uid="{11CD0D27-EDB1-41A4-A590-C3CF49EED702}"/>
    <cellStyle name="9_DETAIL_PARC_CONSOM_2010_Industrie_Calcul cons TERTIAIRE HT 2012_Calcul cons TERTIAIRE HT 2012" xfId="1412" xr:uid="{99D2D86C-E1BA-4CAA-8C42-4EF5EE876728}"/>
    <cellStyle name="9_DETAIL_PARC_CONSOM_2010_Industrie_Global" xfId="1413" xr:uid="{1339D7BE-32E6-483D-A993-C0928B98A690}"/>
    <cellStyle name="9_DETAIL_PARC_CONSOM_2010_Industrie_Global2012PROVISOIRE" xfId="1414" xr:uid="{791C7763-4DF5-4C4C-9C82-6AC709BFBA73}"/>
    <cellStyle name="9_DETAIL_PARC_CONSOM_2010_Industrie_Global2012PROVISOIRE_Calcul cons TERTIAIRE HT 2012" xfId="1415" xr:uid="{CC90C061-E4B7-4E82-8A9D-7670181D3CC7}"/>
    <cellStyle name="9_DETAIL_PARC_CONSOM_2010_Industrie_NormalisationTotale" xfId="1416" xr:uid="{DB13160C-F0DC-4514-AC1E-AA26C1FFE77B}"/>
    <cellStyle name="9_DETAIL_PARC_CONSOM_2010_Industrie_TAB FINAL COMPAR" xfId="1417" xr:uid="{B67E80C2-EB58-4DEF-B291-C94079EA2D99}"/>
    <cellStyle name="9_DETAIL_PARC_CONSOM_2010_INDUSTRIE2010et2011provisoire" xfId="1418" xr:uid="{9406E9F6-E55A-4344-9156-B9959C758F91}"/>
    <cellStyle name="9_DETAIL_PARC_CONSOM_2010_INDUSTRIE2010et2011provisoire_bois énergie 2011" xfId="1419" xr:uid="{339E5D7A-6F1D-4075-A4B4-B0CDFC3C908A}"/>
    <cellStyle name="9_DETAIL_PARC_CONSOM_2010_INDUSTRIE2010et2011provisoire_bois énergie 2011_RECAP" xfId="1420" xr:uid="{E722A4A1-7016-47F4-853D-8F45966AA796}"/>
    <cellStyle name="9_DETAIL_PARC_CONSOM_2010_INDUSTRIE2010et2011provisoire_DETAIL_PARC_CONSOM_2011" xfId="1421" xr:uid="{392350CE-8C28-4157-96C4-9DE53C5EDA89}"/>
    <cellStyle name="9_DETAIL_PARC_CONSOM_2010_INDUSTRIE2010et2011provisoire_DETAIL_PARC_CONSOM_2011_RECAP" xfId="1422" xr:uid="{E08E2839-D421-464A-8FD0-BF79ECE46141}"/>
    <cellStyle name="9_DETAIL_PARC_CONSOM_2010_INDUSTRIE2010et2011provisoire_Global2012PROVISOIRE" xfId="1423" xr:uid="{582463DA-1A6D-4D9E-A589-5569DCDDFFFB}"/>
    <cellStyle name="9_DETAIL_PARC_CONSOM_2010_INDUSTRIE2010et2011provisoire_INDUSTRIE2010et2011provisoire" xfId="1424" xr:uid="{A75F6B35-E147-47F1-859E-1D9C94068271}"/>
    <cellStyle name="9_DETAIL_PARC_CONSOM_2010_INDUSTRIE2010et2011provisoire_INDUSTRIE2010et2011provisoire_Calcul cons TERTIAIRE HT 2012" xfId="1425" xr:uid="{1B798869-BBB5-4624-94D7-F73F3F8AEADE}"/>
    <cellStyle name="9_DETAIL_PARC_CONSOM_2010_INDUSTRIE2010et2011provisoire_INDUSTRIE2010et2011provisoire_Global2012PROVISOIRE" xfId="1426" xr:uid="{1311DDA3-8E79-4133-B776-FBE6FC0AAC54}"/>
    <cellStyle name="9_DETAIL_PARC_CONSOM_2010_INDUSTRIE2010et2011provisoire_INDUSTRIE2010et2011provisoire_RECAP" xfId="1427" xr:uid="{5CD9A10C-2764-4C4E-8D8C-61A904CF76EF}"/>
    <cellStyle name="9_DETAIL_PARC_CONSOM_2010_INDUSTRIE2010et2011provisoire_INDUSTRIE2010et2011provisoire_TAB FINAL COMPAR" xfId="1428" xr:uid="{5F87BC76-1972-477D-82A6-6837262318D0}"/>
    <cellStyle name="9_DETAIL_PARC_CONSOM_2010_INDUSTRIE2010et2011provisoire_TAB FINAL COMPAR" xfId="1429" xr:uid="{25390C2A-B289-47C6-8C7C-2597FCA8D523}"/>
    <cellStyle name="9_DETAIL_PARC_CONSOM_2010_INDUSTRIE2010et2011provisoire_Transfo ps 2011" xfId="1430" xr:uid="{0C410D08-FFC2-4D09-96B8-D021C8169EC5}"/>
    <cellStyle name="9_DETAIL_PARC_CONSOM_2010_INDUSTRIE2010et2011provisoire_Transfo ps 2011_Calcul cons TERTIAIRE HT 2012" xfId="1431" xr:uid="{194B6666-2974-435E-BF01-EDBB7CF757A4}"/>
    <cellStyle name="9_DETAIL_PARC_CONSOM_2010_INDUSTRIE2010et2011provisoire_Transfo ps 2011_Global2012PROVISOIRE" xfId="1432" xr:uid="{F05FF6C7-2313-4836-948A-6232F6C88207}"/>
    <cellStyle name="9_DETAIL_PARC_CONSOM_2010_INDUSTRIE2010et2011provisoire_Transfo ps 2011_RECAP" xfId="1433" xr:uid="{93F94E83-4EB5-4BE5-852B-E3F72E48588A}"/>
    <cellStyle name="9_DETAIL_PARC_CONSOM_2010_INDUSTRIE2010et2011provisoire_Transfo ps 2011_TAB FINAL COMPAR" xfId="1434" xr:uid="{9E3B35B3-B78B-4526-AF1D-6193EE5580D7}"/>
    <cellStyle name="9_DETAIL_PARC_CONSOM_2010_NormalisationLogement" xfId="1435" xr:uid="{C8D612D7-B32E-417C-A16B-A7E046839E7C}"/>
    <cellStyle name="9_DETAIL_PARC_CONSOM_2010_NormalisationTertiaire" xfId="1436" xr:uid="{ACB03CE1-DD6F-4AE0-ADEC-A1F17508B58B}"/>
    <cellStyle name="9_DETAIL_PARC_CONSOM_2010_NormalisationTotale" xfId="1437" xr:uid="{40D576C8-A606-4F5D-9A93-A2334EC1AEDE}"/>
    <cellStyle name="9_DETAIL_PARC_CONSOM_2010_NormalisationTotale_1" xfId="1438" xr:uid="{CB2DDE02-321C-46F0-92BA-073665CCD52A}"/>
    <cellStyle name="9_DETAIL_PARC_CONSOM_2010_par vecteur" xfId="1439" xr:uid="{6E3A5A25-C1FA-4F80-9604-90E20D0B3816}"/>
    <cellStyle name="9_DETAIL_PARC_CONSOM_2010_RECAP" xfId="1440" xr:uid="{F04E7DE7-E9A6-4CB4-803B-C07416D3CBF9}"/>
    <cellStyle name="9_DETAIL_PARC_CONSOM_2010_TAB FINAL COMPAR" xfId="1441" xr:uid="{4B2ED60C-D9BD-488D-857E-D6F5587B060A}"/>
    <cellStyle name="9_DETAIL_PARC_CONSOM_2011" xfId="1442" xr:uid="{4586A0EE-BE77-497D-9602-F0768D8394C9}"/>
    <cellStyle name="9_DETAIL_PARC_CONSOM_2011_Calcul cons TERTIAIRE HT 2012" xfId="1443" xr:uid="{62EFCA99-BF1D-4368-86B4-BEBA4FCBF1E0}"/>
    <cellStyle name="9_DETAIL_PARC_CONSOM_2011_détail ener renouv logt 2011" xfId="1444" xr:uid="{B1FF2B4B-7522-473F-8205-F30BE876B8CD}"/>
    <cellStyle name="9_DETAIL_PARC_CONSOM_2011_Feuil1" xfId="1445" xr:uid="{66629239-FF31-434E-B1FE-BA0DF124F62A}"/>
    <cellStyle name="9_DETAIL_PARC_CONSOM_2011_Global" xfId="1446" xr:uid="{8B8AB832-1C99-4FF6-A95B-8E9CB98E8E67}"/>
    <cellStyle name="9_DETAIL_PARC_CONSOM_2011_Global2012PROVISOIRE" xfId="1447" xr:uid="{DD8AF70F-7B35-4CD9-AE5C-8F33204AF7FD}"/>
    <cellStyle name="9_DETAIL_PARC_CONSOM_2011_Global2012PROVISOIRE_Calcul cons TERTIAIRE HT 2012" xfId="1448" xr:uid="{C89133D5-ACD1-45CD-AED3-CEB1408C1C3D}"/>
    <cellStyle name="9_DETAIL_PARC_CONSOM_2011_RECAP" xfId="1449" xr:uid="{DCFEFC44-5B32-417A-88C7-1D231E0D7A80}"/>
    <cellStyle name="9_DETAIL_PARC_CONSOM_2012" xfId="1450" xr:uid="{0411A1A6-C2BF-4E59-BEBF-0AA349B84F5E}"/>
    <cellStyle name="9_EffetsCombustibles" xfId="1451" xr:uid="{E5836655-C5B1-4A33-A5FF-584D4E754ECC}"/>
    <cellStyle name="9_ELEC" xfId="1452" xr:uid="{FC54F58D-C8D1-49C4-8A55-E8C4C17DFE7F}"/>
    <cellStyle name="9_EssaiNormalisationIndustrie" xfId="1453" xr:uid="{DEE8DFC7-8B56-40FC-84BC-5E09F403F372}"/>
    <cellStyle name="9_EvolSect" xfId="1454" xr:uid="{A167A805-9CC0-4F81-9733-C53297E54F16}"/>
    <cellStyle name="9_Feuil1" xfId="1455" xr:uid="{1E5BA6C2-B75B-4205-807D-0430C2F959B0}"/>
    <cellStyle name="9_Feuil1_1" xfId="1456" xr:uid="{F099B60C-5401-4E69-A508-AB9352A9B71B}"/>
    <cellStyle name="9_Feuil1_Calcul cons TERTIAIRE HT 2012" xfId="1457" xr:uid="{06DB1CED-398E-4C32-8127-7AA60A4BA8A6}"/>
    <cellStyle name="9_Feuil1_détail ener renouv logt 2011" xfId="1458" xr:uid="{9BA7E3B4-9CA4-4D20-90DB-094F66067C81}"/>
    <cellStyle name="9_Feuil1_Feuil1" xfId="1459" xr:uid="{DCA21B3B-D979-486D-8127-A88814C66404}"/>
    <cellStyle name="9_Feuil1_Global" xfId="1460" xr:uid="{A65B8755-C199-4312-AB6E-44A2611D6A23}"/>
    <cellStyle name="9_Feuil1_Global2012PROVISOIRE" xfId="1461" xr:uid="{B605AFE7-CD16-454E-A863-E409C32CD4AB}"/>
    <cellStyle name="9_Feuil1_Global2012PROVISOIRE_Calcul cons TERTIAIRE HT 2012" xfId="1462" xr:uid="{D2E9B3FC-680E-4F11-9B08-71745D9A8DFA}"/>
    <cellStyle name="9_Feuil1_RECAP" xfId="1463" xr:uid="{B6007948-2AB1-40DB-AD53-3FCFD82CE804}"/>
    <cellStyle name="9_Global" xfId="1464" xr:uid="{8D789537-485D-48E4-9F08-36BB53B478A6}"/>
    <cellStyle name="9_Global 2" xfId="1465" xr:uid="{43368BA9-CF93-40A2-9E51-E164A53BC49D}"/>
    <cellStyle name="9_Global_1" xfId="1466" xr:uid="{4F464AC5-C4BC-4448-964A-0DE868746551}"/>
    <cellStyle name="9_Global_1_Calcul cons industrie 2011" xfId="1467" xr:uid="{3D064F84-0F27-4666-948B-A5EB73BDA162}"/>
    <cellStyle name="9_Global_1_Calcul cons industrie 2011_Calcul cons TERTIAIRE HT 2012" xfId="1468" xr:uid="{8C7621F6-2A4B-45CF-8FBD-FEFAB7B48829}"/>
    <cellStyle name="9_Global_1_Calcul cons TERTIAIRE HT 2012" xfId="1469" xr:uid="{02E71064-39A2-4C58-B09B-CAE4AED05976}"/>
    <cellStyle name="9_Global_1_Calcul cons TERTIAIRE HT 2012_1" xfId="1470" xr:uid="{4A3387DD-EDD6-47C9-ADA4-F08305FE0F00}"/>
    <cellStyle name="9_Global_1_Calcul cons TERTIAIRE HT 2012_Calcul cons TERTIAIRE HT 2012" xfId="1471" xr:uid="{4ED77E16-94C9-4AAA-AA9E-D3A023535837}"/>
    <cellStyle name="9_Global_1_Global" xfId="1472" xr:uid="{4644D892-F58D-4C8D-A9C5-E59D576147A6}"/>
    <cellStyle name="9_Global_1_Global2012PROVISOIRE" xfId="1473" xr:uid="{920E6E7A-EA5A-46AB-AC81-B8F5E05F4524}"/>
    <cellStyle name="9_Global_1_Global2012PROVISOIRE_Calcul cons TERTIAIRE HT 2012" xfId="1474" xr:uid="{337F164E-0160-473F-9DC0-1615D16258D5}"/>
    <cellStyle name="9_Global_1_NormalisationTotale" xfId="1475" xr:uid="{255716D0-E1B7-468E-B9D2-9D75DA5F1DBB}"/>
    <cellStyle name="9_Global_1_TAB FINAL COMPAR" xfId="1476" xr:uid="{4A999636-DD2A-40CD-B23A-E4AD2E91467F}"/>
    <cellStyle name="9_Global_2" xfId="1477" xr:uid="{6BBBBA62-1CF1-4750-A4D1-620EBFA75A00}"/>
    <cellStyle name="9_Global_Calcul cons industrie 2011" xfId="1478" xr:uid="{F731F205-D780-49CC-A601-A4ADD7F429F5}"/>
    <cellStyle name="9_Global_Calcul cons industrie 2011_Calcul cons TERTIAIRE HT 2012" xfId="1479" xr:uid="{3CACC85F-CF2B-4079-A98B-4B1C90F2DD67}"/>
    <cellStyle name="9_Global_Calcul cons TERTIAIRE HT 2012" xfId="1480" xr:uid="{E702BFD7-BF86-44BC-9BF6-B44C6970E6CF}"/>
    <cellStyle name="9_Global_Calcul cons TERTIAIRE HT 2012_1" xfId="1481" xr:uid="{928816F8-4B96-44C6-B7B4-86772B80CB88}"/>
    <cellStyle name="9_Global_Calcul cons TERTIAIRE HT 2012_Calcul cons TERTIAIRE HT 2012" xfId="1482" xr:uid="{D547CEB0-3F3E-477B-9F81-F14CB1C9653B}"/>
    <cellStyle name="9_Global_EssaiNormalisationIndustrie" xfId="1483" xr:uid="{FAF188B0-7EDB-43FB-88F0-7962B5A44151}"/>
    <cellStyle name="9_Global_EvolSect" xfId="1484" xr:uid="{A7D29472-4FEF-4A20-B6D2-A2FCC53F880C}"/>
    <cellStyle name="9_Global_FACTURE 2011" xfId="1485" xr:uid="{4A75F39C-F0BD-41CE-B1F5-4217639F4171}"/>
    <cellStyle name="9_Global_Global" xfId="1486" xr:uid="{F06915C7-D1A5-4DA1-A2A2-267700EEB713}"/>
    <cellStyle name="9_Global_Global2011PROVISOIRE" xfId="1487" xr:uid="{AF00ED15-A11D-4898-A7BC-FDC5C1F27112}"/>
    <cellStyle name="9_Global_Global2011PROVISOIRE_Calcul cons TERTIAIRE HT 2012" xfId="1488" xr:uid="{911C3222-7D08-4F1E-9BD9-ACA42E6B9CF8}"/>
    <cellStyle name="9_Global_Global2012PROVISOIRE" xfId="1489" xr:uid="{A8079B18-53C6-4FC9-B937-1AF24F0EE272}"/>
    <cellStyle name="9_Global_Global2012PROVISOIRE_1" xfId="1490" xr:uid="{27170FAE-5BB6-4672-AF64-F55D058CAA55}"/>
    <cellStyle name="9_Global_Global2012PROVISOIRE_Calcul cons TERTIAIRE HT 2012" xfId="1491" xr:uid="{87883C15-9AC2-4E90-A341-AD77B51C0747}"/>
    <cellStyle name="9_Global_Industrie" xfId="1492" xr:uid="{C3B3AAA2-1634-4545-8000-DFE4E0A19F12}"/>
    <cellStyle name="9_Global_Industrie_Calcul cons industrie 2011" xfId="1493" xr:uid="{1C2F1665-6587-408E-8114-6A53BB934E5F}"/>
    <cellStyle name="9_Global_Industrie_Calcul cons industrie 2011_Calcul cons TERTIAIRE HT 2012" xfId="1494" xr:uid="{80A4E15B-94F1-460B-9374-7C5BF8B7DDB1}"/>
    <cellStyle name="9_Global_Industrie_Calcul cons TERTIAIRE HT 2012" xfId="1495" xr:uid="{48C12BA7-33E7-407A-AEC1-4B946D91D3C0}"/>
    <cellStyle name="9_Global_Industrie_Calcul cons TERTIAIRE HT 2012_1" xfId="1496" xr:uid="{1956E270-EE7D-4910-ADDD-13D6C74E3843}"/>
    <cellStyle name="9_Global_Industrie_Calcul cons TERTIAIRE HT 2012_Calcul cons TERTIAIRE HT 2012" xfId="1497" xr:uid="{BE77DA31-29F1-4786-8E46-6F84CE395C64}"/>
    <cellStyle name="9_Global_Industrie_Global" xfId="1498" xr:uid="{0C92CC19-7DC1-48E8-A778-48366BE16B5E}"/>
    <cellStyle name="9_Global_Industrie_Global2012PROVISOIRE" xfId="1499" xr:uid="{E5765039-083B-4845-B916-9418190BC5C6}"/>
    <cellStyle name="9_Global_Industrie_Global2012PROVISOIRE_Calcul cons TERTIAIRE HT 2012" xfId="1500" xr:uid="{291CD87A-18D7-41B5-9716-575EF0574A36}"/>
    <cellStyle name="9_Global_Industrie_NormalisationTotale" xfId="1501" xr:uid="{4148623C-D26A-43AC-B730-A276370B7109}"/>
    <cellStyle name="9_Global_Industrie_TAB FINAL COMPAR" xfId="1502" xr:uid="{AF0A6DF6-ED0A-44D6-B5D8-C6C38D31779D}"/>
    <cellStyle name="9_Global_INDUSTRIE2010et2011provisoire" xfId="1503" xr:uid="{91CA8AE6-F41F-4D77-8D98-8B83560CEA3B}"/>
    <cellStyle name="9_Global_INDUSTRIE2010et2011provisoire_bois énergie 2011" xfId="1504" xr:uid="{141168C7-CD5E-4465-A491-71D7D9DB947F}"/>
    <cellStyle name="9_Global_INDUSTRIE2010et2011provisoire_bois énergie 2011_RECAP" xfId="1505" xr:uid="{AF2851AD-C87A-4A5F-BDD1-5A2C84ACC1C0}"/>
    <cellStyle name="9_Global_INDUSTRIE2010et2011provisoire_DETAIL_PARC_CONSOM_2011" xfId="1506" xr:uid="{44EDEF39-A523-4030-9C32-B6C7E750EC44}"/>
    <cellStyle name="9_Global_INDUSTRIE2010et2011provisoire_DETAIL_PARC_CONSOM_2011_RECAP" xfId="1507" xr:uid="{58C150E4-E482-4FC4-A6AE-1B4D39DBF6D9}"/>
    <cellStyle name="9_Global_INDUSTRIE2010et2011provisoire_Global2012PROVISOIRE" xfId="1508" xr:uid="{D29BFBA7-E166-48E9-A5DF-EDDD6D0002C4}"/>
    <cellStyle name="9_Global_INDUSTRIE2010et2011provisoire_INDUSTRIE2010et2011provisoire" xfId="1509" xr:uid="{A37918D2-8479-417D-AF80-363EA874D92D}"/>
    <cellStyle name="9_Global_INDUSTRIE2010et2011provisoire_INDUSTRIE2010et2011provisoire_Calcul cons TERTIAIRE HT 2012" xfId="1510" xr:uid="{A6E41054-3AE6-40EB-9C7A-0D0A2A582914}"/>
    <cellStyle name="9_Global_INDUSTRIE2010et2011provisoire_INDUSTRIE2010et2011provisoire_Global2012PROVISOIRE" xfId="1511" xr:uid="{BBBC8DA3-6357-4E2D-9870-0A4AD1A29652}"/>
    <cellStyle name="9_Global_INDUSTRIE2010et2011provisoire_INDUSTRIE2010et2011provisoire_RECAP" xfId="1512" xr:uid="{7B14E0F5-762B-4C27-BB90-7BE6C7DEE2D8}"/>
    <cellStyle name="9_Global_INDUSTRIE2010et2011provisoire_INDUSTRIE2010et2011provisoire_TAB FINAL COMPAR" xfId="1513" xr:uid="{F7811F28-820C-4D43-AF8F-43372C54EB7B}"/>
    <cellStyle name="9_Global_INDUSTRIE2010et2011provisoire_TAB FINAL COMPAR" xfId="1514" xr:uid="{B3742F23-B817-4C53-83ED-715ADD2BA6B3}"/>
    <cellStyle name="9_Global_INDUSTRIE2010et2011provisoire_Transfo ps 2011" xfId="1515" xr:uid="{C3209AF4-6F0A-4865-8E2B-A96DE052F3F9}"/>
    <cellStyle name="9_Global_INDUSTRIE2010et2011provisoire_Transfo ps 2011_Calcul cons TERTIAIRE HT 2012" xfId="1516" xr:uid="{953F0980-CDDC-4478-A4BB-CCBAD47B00B9}"/>
    <cellStyle name="9_Global_INDUSTRIE2010et2011provisoire_Transfo ps 2011_Global2012PROVISOIRE" xfId="1517" xr:uid="{C607FA7C-5DE8-4696-9E87-41F872F2365C}"/>
    <cellStyle name="9_Global_INDUSTRIE2010et2011provisoire_Transfo ps 2011_RECAP" xfId="1518" xr:uid="{B7E9F3D7-B4D5-4455-8890-6A920C83167F}"/>
    <cellStyle name="9_Global_INDUSTRIE2010et2011provisoire_Transfo ps 2011_TAB FINAL COMPAR" xfId="1519" xr:uid="{F83E8B8F-C407-4817-967A-7D74B168E1AB}"/>
    <cellStyle name="9_Global_NormalisationLogement" xfId="1520" xr:uid="{9E97F958-EBB3-40F4-9922-BE8D4D2CCF75}"/>
    <cellStyle name="9_Global_NormalisationTertiaire" xfId="1521" xr:uid="{7BE05A1F-09E0-4649-BDA3-3030EC706FE1}"/>
    <cellStyle name="9_Global_NormalisationTotale" xfId="1522" xr:uid="{7EA6EBD1-B20E-4E27-B9DA-7735F47B38DB}"/>
    <cellStyle name="9_Global_NormalisationTotale_1" xfId="1523" xr:uid="{223BD33D-CDA5-459D-BB72-1969FDDCE5E0}"/>
    <cellStyle name="9_Global_par vecteur" xfId="1524" xr:uid="{1E492367-4D18-4817-99C6-5C4599B9E421}"/>
    <cellStyle name="9_Global_RECAP" xfId="1525" xr:uid="{D5DF9991-8785-46C9-A9F8-29A54C0EBFEB}"/>
    <cellStyle name="9_Global_TAB FINAL COMPAR" xfId="1526" xr:uid="{C9B70845-B8C7-4138-A41E-556CE9AA22E4}"/>
    <cellStyle name="9_Global2010PROVISOIRE" xfId="1527" xr:uid="{6CDD85B2-DD77-4360-AF1D-435200A14BDE}"/>
    <cellStyle name="9_Global2010PROVISOIRE_Calcul cons TERTIAIRE HT 2012" xfId="1528" xr:uid="{73C5FE68-0BBB-458E-B158-768277F88690}"/>
    <cellStyle name="9_Global2010PROVISOIRE_TAB FINAL COMPAR" xfId="1529" xr:uid="{DF3A6AE1-19B8-45CF-B036-4D7DBFD35793}"/>
    <cellStyle name="9_GLOBAL2011provisoire" xfId="1530" xr:uid="{DB32D484-C1E0-450E-A85F-D3B93DC5C4F2}"/>
    <cellStyle name="9_Global2011PROVISOIRE_1" xfId="1531" xr:uid="{703485CA-C461-40C2-BBE5-245AD04C4968}"/>
    <cellStyle name="9_GLOBAL2011provisoire_Calcul cons TERTIAIRE HT 2012" xfId="1532" xr:uid="{A6B62FF2-58E6-4CBB-BC2B-DFC2CEFE8FE4}"/>
    <cellStyle name="9_GLOBAL2011provisoire_Global2012PROVISOIRE" xfId="1533" xr:uid="{D11BE4B2-69DA-47E6-9418-592ABA538F4E}"/>
    <cellStyle name="9_GLOBAL2011provisoire_INDUSTRIE2010et2011provisoire" xfId="1534" xr:uid="{D5B45E13-8BD3-4BBD-82BB-A032D439BDE1}"/>
    <cellStyle name="9_GLOBAL2011provisoire_INDUSTRIE2010et2011provisoire_bois énergie 2011" xfId="1535" xr:uid="{A93D8405-0772-4F70-AA4D-72B9927C1205}"/>
    <cellStyle name="9_GLOBAL2011provisoire_INDUSTRIE2010et2011provisoire_bois énergie 2011_RECAP" xfId="1536" xr:uid="{F6E40196-8290-47A8-A80D-3E1A4F03713B}"/>
    <cellStyle name="9_GLOBAL2011provisoire_INDUSTRIE2010et2011provisoire_DETAIL_PARC_CONSOM_2011" xfId="1537" xr:uid="{34B24259-F624-45C2-9C53-C5D244D8999D}"/>
    <cellStyle name="9_GLOBAL2011provisoire_INDUSTRIE2010et2011provisoire_DETAIL_PARC_CONSOM_2011_RECAP" xfId="1538" xr:uid="{2730F656-026E-4171-97F5-D237B1125C0A}"/>
    <cellStyle name="9_GLOBAL2011provisoire_INDUSTRIE2010et2011provisoire_Global2012PROVISOIRE" xfId="1539" xr:uid="{C2D1F812-D7AD-473A-A2B9-117D232DF4D7}"/>
    <cellStyle name="9_GLOBAL2011provisoire_INDUSTRIE2010et2011provisoire_INDUSTRIE2010et2011provisoire" xfId="1540" xr:uid="{49956F52-E464-4322-91DE-71F244372B17}"/>
    <cellStyle name="9_GLOBAL2011provisoire_INDUSTRIE2010et2011provisoire_INDUSTRIE2010et2011provisoire_Calcul cons TERTIAIRE HT 2012" xfId="1541" xr:uid="{66E777D0-1D38-471D-ABB7-707C9CE9C450}"/>
    <cellStyle name="9_GLOBAL2011provisoire_INDUSTRIE2010et2011provisoire_INDUSTRIE2010et2011provisoire_Global2012PROVISOIRE" xfId="1542" xr:uid="{C7F7F1E0-AA1E-419A-B562-59593A7B39C9}"/>
    <cellStyle name="9_GLOBAL2011provisoire_INDUSTRIE2010et2011provisoire_INDUSTRIE2010et2011provisoire_RECAP" xfId="1543" xr:uid="{E8123466-5C8A-494C-8A22-CC81B869BCA9}"/>
    <cellStyle name="9_GLOBAL2011provisoire_INDUSTRIE2010et2011provisoire_INDUSTRIE2010et2011provisoire_TAB FINAL COMPAR" xfId="1544" xr:uid="{B1891B11-EFC2-4ED0-ABAF-0420C7264786}"/>
    <cellStyle name="9_GLOBAL2011provisoire_INDUSTRIE2010et2011provisoire_TAB FINAL COMPAR" xfId="1545" xr:uid="{4B6DDB08-BBCC-4B2C-94F3-47BB034BCF21}"/>
    <cellStyle name="9_GLOBAL2011provisoire_INDUSTRIE2010et2011provisoire_Transfo ps 2011" xfId="1546" xr:uid="{9EB046C1-D281-4944-B08F-A9089663933D}"/>
    <cellStyle name="9_GLOBAL2011provisoire_INDUSTRIE2010et2011provisoire_Transfo ps 2011_Calcul cons TERTIAIRE HT 2012" xfId="1547" xr:uid="{7FAC9120-F49D-4F0C-BF61-50A7C16D7388}"/>
    <cellStyle name="9_GLOBAL2011provisoire_INDUSTRIE2010et2011provisoire_Transfo ps 2011_Global2012PROVISOIRE" xfId="1548" xr:uid="{95E10982-24E9-499D-B6B3-8C9BE7D468E6}"/>
    <cellStyle name="9_GLOBAL2011provisoire_INDUSTRIE2010et2011provisoire_Transfo ps 2011_RECAP" xfId="1549" xr:uid="{01D1FD04-319F-4AAA-A015-D2A2BDC9B1CF}"/>
    <cellStyle name="9_GLOBAL2011provisoire_INDUSTRIE2010et2011provisoire_Transfo ps 2011_TAB FINAL COMPAR" xfId="1550" xr:uid="{021745E9-A02F-4481-AA63-A473F1D4278C}"/>
    <cellStyle name="9_GLOBAL2011provisoire_RECAP" xfId="1551" xr:uid="{B2C0C78D-2406-4641-ADDE-A5F34DD8CBD1}"/>
    <cellStyle name="9_GLOBAL2011provisoire_TAB FINAL COMPAR" xfId="1552" xr:uid="{358282A4-8561-49D4-AFA5-7DAC76E2A4C3}"/>
    <cellStyle name="9_Global2012PROVISOIRE" xfId="1553" xr:uid="{30E790F6-40C8-49DE-BC69-15CE42A15B06}"/>
    <cellStyle name="9_Global2012PROVISOIRE_1" xfId="1554" xr:uid="{E2439E9E-38EF-4258-96D6-26DB772D0467}"/>
    <cellStyle name="9_Industrie" xfId="1555" xr:uid="{E2A8DECE-BD61-4BE6-91FF-C87032DE0932}"/>
    <cellStyle name="9_Industrie_Calcul cons industrie 2011" xfId="1556" xr:uid="{6260EABC-33C8-4915-8781-0557A1AAB01A}"/>
    <cellStyle name="9_Industrie_Calcul cons TERTIAIRE HT 2012" xfId="1557" xr:uid="{23AAF7E0-B876-49DC-8C63-49F2433212EF}"/>
    <cellStyle name="9_Industrie_Global" xfId="1558" xr:uid="{07FCDDE4-FCBF-40B8-AAAA-48813F7492E6}"/>
    <cellStyle name="9_Industrie_Global2012PROVISOIRE" xfId="1559" xr:uid="{932C0F90-39E0-4E17-8CCE-FCB3B1014445}"/>
    <cellStyle name="9_Industrie_NormalisationTotale" xfId="1560" xr:uid="{7DBC23EA-19FC-48DE-A4EE-84B227E807A8}"/>
    <cellStyle name="9_Industrie_TAB FINAL COMPAR" xfId="1561" xr:uid="{F5E61E05-F4D2-4CED-A2AF-A230EF0330ED}"/>
    <cellStyle name="9_INDUSTRIE2010et2011provisoire" xfId="1562" xr:uid="{1709EAB9-565C-46C0-A01C-240E76A7510A}"/>
    <cellStyle name="9_INDUSTRIE2010et2011provisoire_Calcul cons TERTIAIRE HT 2012" xfId="1563" xr:uid="{0086DB14-AABC-4930-89ED-C6742D002785}"/>
    <cellStyle name="9_INDUSTRIE2010et2011provisoire_Global2012PROVISOIRE" xfId="1564" xr:uid="{CD3DE5AE-3798-46FF-B190-F29AFD33A194}"/>
    <cellStyle name="9_INDUSTRIE2010et2011provisoire_RECAP" xfId="1565" xr:uid="{F2F63314-C1DC-4A10-9933-FB62FEDB6071}"/>
    <cellStyle name="9_INDUSTRIE2010et2011provisoire_TAB FINAL COMPAR" xfId="1566" xr:uid="{13FDA15F-CF59-4243-B527-F62F60D93542}"/>
    <cellStyle name="9_Logement" xfId="1567" xr:uid="{07721837-1E48-4D17-BFE6-EC55ADC737D4}"/>
    <cellStyle name="9_Logement_Calcul cons TERTIAIRE HT 2012" xfId="1568" xr:uid="{3490F428-447A-480F-9A3D-6B5D186CA817}"/>
    <cellStyle name="9_Logement_FACTURE 2011" xfId="1569" xr:uid="{EE04671F-9F1F-4D17-AA4B-B462CFE92C7E}"/>
    <cellStyle name="9_Logement_Global2012PROVISOIRE" xfId="1570" xr:uid="{50CA49D6-8A5E-4A0E-B6D2-1E8E98011B47}"/>
    <cellStyle name="9_Logement_INDUSTRIE2010et2011provisoire" xfId="1571" xr:uid="{B7395923-84D0-48AC-BC21-A71464192C16}"/>
    <cellStyle name="9_Logement_INDUSTRIE2010et2011provisoire_bois énergie 2011" xfId="1572" xr:uid="{8DE19650-350D-4E33-AACD-8FC612478084}"/>
    <cellStyle name="9_Logement_INDUSTRIE2010et2011provisoire_bois énergie 2011_RECAP" xfId="1573" xr:uid="{3E5B3A50-40D3-40D3-A13D-243597332BE8}"/>
    <cellStyle name="9_Logement_INDUSTRIE2010et2011provisoire_DETAIL_PARC_CONSOM_2011" xfId="1574" xr:uid="{71649D24-A8E0-41C0-AD6B-77FD04AE594F}"/>
    <cellStyle name="9_Logement_INDUSTRIE2010et2011provisoire_DETAIL_PARC_CONSOM_2011_RECAP" xfId="1575" xr:uid="{77A69205-987E-49B9-8623-EF25843A32B6}"/>
    <cellStyle name="9_Logement_INDUSTRIE2010et2011provisoire_Global2012PROVISOIRE" xfId="1576" xr:uid="{1E19A056-60B9-4233-938A-62EF7E0ACBBD}"/>
    <cellStyle name="9_Logement_INDUSTRIE2010et2011provisoire_INDUSTRIE2010et2011provisoire" xfId="1577" xr:uid="{CEE94BF2-43D4-4C5B-B361-DC92755EA185}"/>
    <cellStyle name="9_Logement_INDUSTRIE2010et2011provisoire_INDUSTRIE2010et2011provisoire_Calcul cons TERTIAIRE HT 2012" xfId="1578" xr:uid="{230FACDD-5D18-4C77-A1C3-3FA6755627B1}"/>
    <cellStyle name="9_Logement_INDUSTRIE2010et2011provisoire_INDUSTRIE2010et2011provisoire_Global2012PROVISOIRE" xfId="1579" xr:uid="{0AB95908-ECDB-4C76-BC4E-8F07B124AF24}"/>
    <cellStyle name="9_Logement_INDUSTRIE2010et2011provisoire_INDUSTRIE2010et2011provisoire_RECAP" xfId="1580" xr:uid="{7BB36320-71CD-4104-8046-3BD9880F39B7}"/>
    <cellStyle name="9_Logement_INDUSTRIE2010et2011provisoire_INDUSTRIE2010et2011provisoire_TAB FINAL COMPAR" xfId="1581" xr:uid="{485B23C3-A228-4D84-B34B-CCBBBC063EFE}"/>
    <cellStyle name="9_Logement_INDUSTRIE2010et2011provisoire_TAB FINAL COMPAR" xfId="1582" xr:uid="{E0FA840E-F155-4D1E-90F6-2D2299C8F6F3}"/>
    <cellStyle name="9_Logement_INDUSTRIE2010et2011provisoire_Transfo ps 2011" xfId="1583" xr:uid="{A72DE760-6166-4DA9-818C-C1F9EE6F843E}"/>
    <cellStyle name="9_Logement_INDUSTRIE2010et2011provisoire_Transfo ps 2011_Calcul cons TERTIAIRE HT 2012" xfId="1584" xr:uid="{329A0DC0-B3C3-49C2-A402-BC4B6D9C0271}"/>
    <cellStyle name="9_Logement_INDUSTRIE2010et2011provisoire_Transfo ps 2011_Global2012PROVISOIRE" xfId="1585" xr:uid="{DABA5AAD-8926-4DC6-A602-56F65B99375F}"/>
    <cellStyle name="9_Logement_INDUSTRIE2010et2011provisoire_Transfo ps 2011_RECAP" xfId="1586" xr:uid="{9AEBDBBA-5D6D-40CD-8584-5F148AEAE5D6}"/>
    <cellStyle name="9_Logement_INDUSTRIE2010et2011provisoire_Transfo ps 2011_TAB FINAL COMPAR" xfId="1587" xr:uid="{8E7249FA-7132-42A9-89A0-307B28F6DE47}"/>
    <cellStyle name="9_Logement_RECAP" xfId="1588" xr:uid="{F9D87AF3-F979-4AD3-85D4-D2112515A9BB}"/>
    <cellStyle name="9_Logement_TAB FINAL COMPAR" xfId="1589" xr:uid="{8DBD93D8-6B6A-4AE6-B89A-20BD7A628911}"/>
    <cellStyle name="9_NormalisationLogement" xfId="1590" xr:uid="{F3F729A6-9F7D-4675-AEEF-71F3EA9771FF}"/>
    <cellStyle name="9_NormalisationTertiaire" xfId="1591" xr:uid="{72E32685-B4EC-4EDF-B564-9C524D99F25C}"/>
    <cellStyle name="9_NormalisationTotale" xfId="1592" xr:uid="{2CD43F3D-7F98-418D-BB29-EBC9155BB4BA}"/>
    <cellStyle name="9_NormalisationTotale_1" xfId="1593" xr:uid="{15A504BA-8F7C-49DC-BE44-2A11AF27B149}"/>
    <cellStyle name="9_PAC" xfId="1594" xr:uid="{798D32E1-66AD-443A-90E8-F8D8134F2A74}"/>
    <cellStyle name="9_PAC_Calcul cons TERTIAIRE HT 2012" xfId="1595" xr:uid="{BE2F18AF-D587-4624-904C-BF3DAF24C66E}"/>
    <cellStyle name="9_par vecteur" xfId="1596" xr:uid="{EEA31CBB-4506-4BDC-B8E9-C1531ADEEDFF}"/>
    <cellStyle name="9_PS_Transfo2011" xfId="1597" xr:uid="{39F6E26E-6ACD-41E8-A135-E1B2895D70A9}"/>
    <cellStyle name="9_PS_Transfo2011_RECAP" xfId="1598" xr:uid="{67AA18B8-D162-4F12-BAFE-305602691EDF}"/>
    <cellStyle name="9_TAB FINAL COMPAR" xfId="1599" xr:uid="{E58B6DC6-EBE6-434D-8820-CE9E239FDE91}"/>
    <cellStyle name="9_Transfo ps 2011" xfId="1600" xr:uid="{10F5217F-B64D-4CD5-8C63-0C7D5AF2F9C1}"/>
    <cellStyle name="9_Transfo ps 2011_Calcul cons TERTIAIRE HT 2012" xfId="1601" xr:uid="{42FAA3EB-3BB6-44F0-9E70-DFA4FF44F97B}"/>
    <cellStyle name="9_Transfo ps 2011_Global2012PROVISOIRE" xfId="1602" xr:uid="{82B9A69E-2235-4C23-A0E6-38636A6E93BB}"/>
    <cellStyle name="9_Transfo ps 2011_INDUSTRIE2010et2011provisoire" xfId="1603" xr:uid="{5B344496-9AFD-4A25-96AD-2D30F79B5934}"/>
    <cellStyle name="9_Transfo ps 2011_INDUSTRIE2010et2011provisoire_bois énergie 2011" xfId="1604" xr:uid="{6F612962-4916-4A9F-B3CC-75CCEB99C8D2}"/>
    <cellStyle name="9_Transfo ps 2011_INDUSTRIE2010et2011provisoire_bois énergie 2011_RECAP" xfId="1605" xr:uid="{67D7F10C-BF80-4342-8BAB-A9B3DABC6456}"/>
    <cellStyle name="9_Transfo ps 2011_INDUSTRIE2010et2011provisoire_DETAIL_PARC_CONSOM_2011" xfId="1606" xr:uid="{7102C1E3-2FB0-4682-BD82-DCBB00B252CA}"/>
    <cellStyle name="9_Transfo ps 2011_INDUSTRIE2010et2011provisoire_DETAIL_PARC_CONSOM_2011_RECAP" xfId="1607" xr:uid="{22AB4290-5C64-445E-A461-28FE4D9DEE45}"/>
    <cellStyle name="9_Transfo ps 2011_INDUSTRIE2010et2011provisoire_Global2012PROVISOIRE" xfId="1608" xr:uid="{0A3B7CD2-F4D8-4F0E-83B2-314CAEFF92B5}"/>
    <cellStyle name="9_Transfo ps 2011_INDUSTRIE2010et2011provisoire_INDUSTRIE2010et2011provisoire" xfId="1609" xr:uid="{7C9A5EC7-8266-4199-834F-8773C80FD1FC}"/>
    <cellStyle name="9_Transfo ps 2011_INDUSTRIE2010et2011provisoire_INDUSTRIE2010et2011provisoire_Calcul cons TERTIAIRE HT 2012" xfId="1610" xr:uid="{7F6089A4-6AAE-4975-B83C-60DC5A839275}"/>
    <cellStyle name="9_Transfo ps 2011_INDUSTRIE2010et2011provisoire_INDUSTRIE2010et2011provisoire_Global2012PROVISOIRE" xfId="1611" xr:uid="{E3A1D9AC-5807-4EBD-8CD4-7F3FF77EA8A4}"/>
    <cellStyle name="9_Transfo ps 2011_INDUSTRIE2010et2011provisoire_INDUSTRIE2010et2011provisoire_RECAP" xfId="1612" xr:uid="{EE950F86-78ED-47DF-9638-4D244C2332E2}"/>
    <cellStyle name="9_Transfo ps 2011_INDUSTRIE2010et2011provisoire_INDUSTRIE2010et2011provisoire_TAB FINAL COMPAR" xfId="1613" xr:uid="{A2575509-568A-44CB-BC30-8E8452962B7A}"/>
    <cellStyle name="9_Transfo ps 2011_INDUSTRIE2010et2011provisoire_TAB FINAL COMPAR" xfId="1614" xr:uid="{9B41884F-C40B-4409-8C81-68DB4D719724}"/>
    <cellStyle name="9_Transfo ps 2011_INDUSTRIE2010et2011provisoire_Transfo ps 2011" xfId="1615" xr:uid="{FBD5C296-8B72-446E-9C6F-F8FD3676666F}"/>
    <cellStyle name="9_Transfo ps 2011_INDUSTRIE2010et2011provisoire_Transfo ps 2011_Calcul cons TERTIAIRE HT 2012" xfId="1616" xr:uid="{7FF3030A-7872-4FAA-A81C-488F40ECEB7D}"/>
    <cellStyle name="9_Transfo ps 2011_INDUSTRIE2010et2011provisoire_Transfo ps 2011_Global2012PROVISOIRE" xfId="1617" xr:uid="{700DF68D-A5E7-408F-A62A-02283AEF1A52}"/>
    <cellStyle name="9_Transfo ps 2011_INDUSTRIE2010et2011provisoire_Transfo ps 2011_RECAP" xfId="1618" xr:uid="{24B86FCE-9EA6-415C-A270-152A1656763D}"/>
    <cellStyle name="9_Transfo ps 2011_INDUSTRIE2010et2011provisoire_Transfo ps 2011_TAB FINAL COMPAR" xfId="1619" xr:uid="{9DB76A98-C995-4F64-98D2-5EEA1E39F11B}"/>
    <cellStyle name="9_Transfo ps 2011_RECAP" xfId="1620" xr:uid="{1976282A-EE97-48E5-8C21-E23B14780EEC}"/>
    <cellStyle name="9_Transfo ps 2011_TAB FINAL COMPAR" xfId="1621" xr:uid="{6CF4230A-A5B8-46B1-8C21-6275FCDC869F}"/>
    <cellStyle name="Accent1 2" xfId="1623" xr:uid="{CEAE5054-64A1-48D3-B499-A0305AEEE105}"/>
    <cellStyle name="Accent1 2 2" xfId="1624" xr:uid="{816EC2BA-3FFE-4015-99A0-9FD0B37F35C0}"/>
    <cellStyle name="Accent1 2 2 2" xfId="1625" xr:uid="{6D6944A4-85D7-4313-B30A-1003C125799B}"/>
    <cellStyle name="Accent1 2_Transport" xfId="1626" xr:uid="{6C8A20FF-E67A-42C2-9481-3748338EB23E}"/>
    <cellStyle name="Accent1 3" xfId="1627" xr:uid="{F4554A6B-4F91-4586-BF24-E212949ECB9F}"/>
    <cellStyle name="Accent1 4" xfId="1628" xr:uid="{22D7FACB-F6C0-4996-B651-1AA3680ACDA7}"/>
    <cellStyle name="Accent1 5" xfId="1629" xr:uid="{07F341B3-64CA-48E3-A61D-299BDE91FE41}"/>
    <cellStyle name="Accent1 6" xfId="1630" xr:uid="{4D437F6E-BEA7-48CE-9EE2-FAF35EC00E39}"/>
    <cellStyle name="Accent1 7" xfId="2505" xr:uid="{5AF3A785-4754-4B0D-8C45-365CCDDDFF1C}"/>
    <cellStyle name="Accent1 8" xfId="2521" xr:uid="{F66FEC95-420D-45D7-BE69-0A66290E2767}"/>
    <cellStyle name="Accent1 9" xfId="1622" xr:uid="{179B0BB4-EBBB-488C-8B91-776139C07C43}"/>
    <cellStyle name="Accent2 2" xfId="1632" xr:uid="{A3126E30-493E-4F94-A388-FB9530C18AB8}"/>
    <cellStyle name="Accent2 2 2" xfId="1633" xr:uid="{5D4B72BD-923F-476E-B1CF-61BDF0EC332C}"/>
    <cellStyle name="Accent2 3" xfId="1634" xr:uid="{328990C1-3116-4789-A9FA-CABC8AB2E3E0}"/>
    <cellStyle name="Accent2 4" xfId="1635" xr:uid="{89861393-4310-4ECD-88B3-67516F519D5A}"/>
    <cellStyle name="Accent2 5" xfId="1636" xr:uid="{CF8A53E5-7287-434C-BE0E-133F6DCD4FE8}"/>
    <cellStyle name="Accent2 6" xfId="1637" xr:uid="{DB6F9C9C-671A-4291-A0B2-4E173D867A2D}"/>
    <cellStyle name="Accent2 7" xfId="2506" xr:uid="{114D18F8-A5B3-4B42-A849-F04D671AEE89}"/>
    <cellStyle name="Accent2 8" xfId="1631" xr:uid="{431A2AB7-0D25-43F4-96A7-593348403581}"/>
    <cellStyle name="Accent3 2" xfId="1639" xr:uid="{36DDDE3A-0F50-4416-A346-2B16C9C69B32}"/>
    <cellStyle name="Accent3 2 2" xfId="1640" xr:uid="{117CCC9B-32E6-49FE-AFBD-5954A674CB5C}"/>
    <cellStyle name="Accent3 3" xfId="1641" xr:uid="{CD576E6E-3CBC-4FCF-A004-3B3724FACFE7}"/>
    <cellStyle name="Accent3 4" xfId="1642" xr:uid="{40128440-F08D-4688-B792-E47D39E57165}"/>
    <cellStyle name="Accent3 5" xfId="1643" xr:uid="{4EB2AD24-E25A-4D1E-91E3-0D08B3F2A0B9}"/>
    <cellStyle name="Accent3 6" xfId="1644" xr:uid="{1FE8E490-AC82-478D-9F34-6E9A08E6FCA8}"/>
    <cellStyle name="Accent3 7" xfId="2507" xr:uid="{85A9C4F2-8778-4F88-AB99-03BE386D88B0}"/>
    <cellStyle name="Accent3 8" xfId="1638" xr:uid="{0F6581A7-6B2E-41A4-B7E1-33093478A10B}"/>
    <cellStyle name="Accent4 2" xfId="1646" xr:uid="{8BC10FD0-602E-480D-A095-675A48616574}"/>
    <cellStyle name="Accent4 2 2" xfId="1647" xr:uid="{A5A271D7-D905-463A-80F0-688A335E8189}"/>
    <cellStyle name="Accent4 2 2 2" xfId="1648" xr:uid="{BADD313B-2CB6-41B1-835A-755E935001E1}"/>
    <cellStyle name="Accent4 2_Transport" xfId="1649" xr:uid="{103C0441-B7DD-4334-BD52-7C3056377D4E}"/>
    <cellStyle name="Accent4 3" xfId="1650" xr:uid="{7CBA02FD-8654-4DCE-86BC-DFF86DD09276}"/>
    <cellStyle name="Accent4 4" xfId="1651" xr:uid="{711DF2B8-0388-4FC4-9EDF-E8FE4C96E0CE}"/>
    <cellStyle name="Accent4 5" xfId="1652" xr:uid="{F38D6DF9-1C52-4885-98F0-70E04AA72BF7}"/>
    <cellStyle name="Accent4 6" xfId="1653" xr:uid="{93A254D0-C3C0-4ACE-8535-EFED85754A49}"/>
    <cellStyle name="Accent4 7" xfId="2508" xr:uid="{6477F06A-335D-4CE9-BF0C-22D43C6CDCE3}"/>
    <cellStyle name="Accent4 8" xfId="2519" xr:uid="{FF4CAF4D-C901-4287-90A6-7D838F5ACC2D}"/>
    <cellStyle name="Accent4 9" xfId="1645" xr:uid="{3EDAB2A0-2170-405E-9E0F-90ACB014AB43}"/>
    <cellStyle name="Accent5 2" xfId="1655" xr:uid="{8E71A150-B15C-4B80-A915-DA04E2724D4C}"/>
    <cellStyle name="Accent5 3" xfId="1656" xr:uid="{C8BCBF5A-81A0-4E5B-B2A1-714DA2098622}"/>
    <cellStyle name="Accent5 4" xfId="1657" xr:uid="{F67BA364-E235-445F-A3FC-2EC5FDCBDDE3}"/>
    <cellStyle name="Accent5 5" xfId="1658" xr:uid="{1A427A80-5C16-46FC-96CB-27DC9158D1B1}"/>
    <cellStyle name="Accent5 6" xfId="1659" xr:uid="{4CD7D7AB-D91F-49DB-9F45-A6BBC567FACE}"/>
    <cellStyle name="Accent5 7" xfId="2509" xr:uid="{634032CE-49A2-4B65-84CC-17CBA73CEE65}"/>
    <cellStyle name="Accent5 8" xfId="1654" xr:uid="{BBB931F6-4774-49A7-9496-9A6C7E31BE65}"/>
    <cellStyle name="Accent6 2" xfId="1661" xr:uid="{2A5213E6-93C5-4D00-B2DA-37CEEA01DD3C}"/>
    <cellStyle name="Accent6 2 2" xfId="1662" xr:uid="{65656D3F-7AFD-4B61-998D-B248DC48A8F8}"/>
    <cellStyle name="Accent6 3" xfId="1663" xr:uid="{F2346E30-74BC-4C54-BD5C-FCCA3C3F6FAB}"/>
    <cellStyle name="Accent6 4" xfId="1664" xr:uid="{AF4EF2D6-F7F6-40E5-A5E6-CAF6C9A58339}"/>
    <cellStyle name="Accent6 5" xfId="1665" xr:uid="{9A3DADE8-078D-4762-80DA-4C078C1D12CA}"/>
    <cellStyle name="Accent6 6" xfId="1666" xr:uid="{73461C6B-8927-474A-9302-C4ED989DA273}"/>
    <cellStyle name="Accent6 7" xfId="2510" xr:uid="{2694080D-E61A-4F90-8BA1-700433EFBE48}"/>
    <cellStyle name="Accent6 8" xfId="1660" xr:uid="{CFDB80AB-9109-43C8-951C-1D8648D398C5}"/>
    <cellStyle name="AggblueBoldCels" xfId="1667" xr:uid="{989E62F0-E4AE-46D0-BCBB-300922CCBE2B}"/>
    <cellStyle name="AggblueBoldCels 2" xfId="2553" xr:uid="{7E0583A2-7FCD-4B5A-A7FC-6596CB22381E}"/>
    <cellStyle name="AggblueCels" xfId="1668" xr:uid="{8415788C-5A93-4D80-B44D-FF613DA0B5F0}"/>
    <cellStyle name="AggblueCels 2" xfId="2554" xr:uid="{3C332477-E0B5-4F76-94DD-527B8ABF8DD7}"/>
    <cellStyle name="AggBoldCells" xfId="1669" xr:uid="{6B3F2ED5-7974-4569-9B5B-383AF45E44DF}"/>
    <cellStyle name="AggBoldCells 2" xfId="2555" xr:uid="{7EEBA37B-07BD-4C83-9224-160FD9DBA16C}"/>
    <cellStyle name="AggCels" xfId="1670" xr:uid="{33D3542B-6D98-430C-B52E-F029962CFFE5}"/>
    <cellStyle name="AggCels 2" xfId="2556" xr:uid="{83360FD3-15B2-48E8-9368-CB420B0E32F8}"/>
    <cellStyle name="AggGreen" xfId="1671" xr:uid="{6AE5DACA-0256-448C-9D38-499210501733}"/>
    <cellStyle name="AggGreen 2" xfId="2557" xr:uid="{6B46D348-8F5C-4775-8FC2-009FC826535D}"/>
    <cellStyle name="AggGreen12" xfId="1672" xr:uid="{DFD515F0-B815-4858-9461-78F0D3EA0944}"/>
    <cellStyle name="AggGreen12 2" xfId="2558" xr:uid="{25E96D5A-AC14-41E1-9FE1-F0D3D01F06D2}"/>
    <cellStyle name="AggOrange" xfId="1673" xr:uid="{FE35EADD-7E62-4D3B-A29F-40DF828535ED}"/>
    <cellStyle name="AggOrange 2" xfId="2559" xr:uid="{C40D7A6A-6F6F-4FF6-808F-D392C8E1BE0B}"/>
    <cellStyle name="AggOrange9" xfId="1674" xr:uid="{6B9DB3FC-DB1D-4173-B860-C990E8BDC52C}"/>
    <cellStyle name="AggOrange9 2" xfId="2560" xr:uid="{351C24BB-2AC5-4B28-9E17-E8A7C18B89FF}"/>
    <cellStyle name="AggOrangeLB_2x" xfId="1675" xr:uid="{3F2F58FE-3261-4DA5-BA7D-A2DB2059CAA3}"/>
    <cellStyle name="AggOrangeLBorder" xfId="1676" xr:uid="{2402E802-8352-4D11-A321-424CF1AEC992}"/>
    <cellStyle name="AggOrangeLBorder 2" xfId="2561" xr:uid="{D76A43CA-7BFE-480D-9333-3C4689CE635A}"/>
    <cellStyle name="AggOrangeRBorder" xfId="1677" xr:uid="{C7AD607E-925B-4285-A182-F95294D65CD4}"/>
    <cellStyle name="AggOrangeRBorder 2" xfId="2562" xr:uid="{B822FDC2-BDAF-40BE-8021-3714D71DD2E3}"/>
    <cellStyle name="ANCLAS,REZONES Y SUS PARTES,DE FUNDICION,DE HIERRO O DE ACERO" xfId="1678" xr:uid="{5D999B46-3AFF-45B9-A370-0ABDBC3B3FE1}"/>
    <cellStyle name="Avertissement 2" xfId="1679" xr:uid="{69423B08-6999-4045-B197-75E7F2B8C747}"/>
    <cellStyle name="Avertissement 2 2" xfId="1680" xr:uid="{AB8AED00-1EB0-4794-A5F1-0E149AEC8F55}"/>
    <cellStyle name="Avertissement 3" xfId="1681" xr:uid="{FDC99142-F029-4FFE-9513-9A823FF15570}"/>
    <cellStyle name="Avertissement 4" xfId="1682" xr:uid="{1A0BE5EE-755A-4500-B9A4-CEE4D9B10823}"/>
    <cellStyle name="Avertissement 5" xfId="1683" xr:uid="{F84716C6-D30E-4298-BAE3-5AB12B73A12C}"/>
    <cellStyle name="Avertissement 6" xfId="1684" xr:uid="{E97D5515-F937-4F0F-AAC0-4E9C9FFF49F3}"/>
    <cellStyle name="Bad 2" xfId="1686" xr:uid="{C71FED2E-B7B0-436C-8C01-08B42634C3E9}"/>
    <cellStyle name="Bad 2 2" xfId="2511" xr:uid="{C2A2256E-D5AD-418C-AABD-FA41C7D7C0FE}"/>
    <cellStyle name="Bad 3" xfId="1685" xr:uid="{21F3C2D6-E194-409E-AB4B-8DA1FD137D57}"/>
    <cellStyle name="Berekening" xfId="1687" xr:uid="{EDA29E71-F371-4BF5-9A07-40CFD2601294}"/>
    <cellStyle name="Bold GHG Numbers (0.00)" xfId="1688" xr:uid="{F77183EA-ED45-45FE-83DF-E384652287A7}"/>
    <cellStyle name="Bron" xfId="1689" xr:uid="{11746265-CE09-4098-81E7-A9ABD914ECDA}"/>
    <cellStyle name="C01_Main head" xfId="1690" xr:uid="{96CF4BCF-8FFD-4C0A-B6B6-B33DBF00439D}"/>
    <cellStyle name="C02_Column heads" xfId="1691" xr:uid="{BAA00C65-93D8-4119-BB2C-3F19B4DC848F}"/>
    <cellStyle name="C03_Sub head bold" xfId="1692" xr:uid="{2398668D-EBF4-41D2-8FA0-5EB636057E2D}"/>
    <cellStyle name="C03a_Sub head" xfId="1693" xr:uid="{F2CC5ECC-8D07-431B-96AE-C4CC46B1099D}"/>
    <cellStyle name="C04_Total text white bold" xfId="1694" xr:uid="{4A1E7729-8EC7-4779-AD43-1CE61ACBC1C4}"/>
    <cellStyle name="C04a_Total text black with rule" xfId="1695" xr:uid="{70110431-1890-49FF-B919-C75215461161}"/>
    <cellStyle name="C05_Main text" xfId="1696" xr:uid="{563001EB-E07B-4307-AAD1-79CC8FF51EAE}"/>
    <cellStyle name="C06_Figs" xfId="1697" xr:uid="{810C782E-4A10-4DAD-B0D8-72398B9AE194}"/>
    <cellStyle name="C07_Figs 1 dec percent" xfId="1698" xr:uid="{DCE19FE2-8132-436C-B918-FE276187E5E0}"/>
    <cellStyle name="C08_Figs 1 decimal" xfId="1699" xr:uid="{4A7CB43C-D85F-4DDA-8C44-CE9E1DA16BEC}"/>
    <cellStyle name="C09_Notes" xfId="1700" xr:uid="{5C3CEB66-14D3-40B4-A377-DCF74DDC5747}"/>
    <cellStyle name="Calcul 2" xfId="1701" xr:uid="{16A98625-DD2A-4B0C-B9FF-DFA250A3038A}"/>
    <cellStyle name="Calcul 2 2" xfId="1702" xr:uid="{56F2F464-DFCA-454C-ADF3-62EB40222110}"/>
    <cellStyle name="Calcul 2 3" xfId="1703" xr:uid="{AB5E4DD4-E4F7-455C-8A4A-C03AEA7D73D2}"/>
    <cellStyle name="Calcul 2_bois énergie 2011" xfId="1704" xr:uid="{1BC5F0E0-2537-4066-9100-CAA9513987F7}"/>
    <cellStyle name="Calcul 3" xfId="1705" xr:uid="{167DB19F-4F6A-47C0-950A-B619E9C66308}"/>
    <cellStyle name="Calcul 4" xfId="1706" xr:uid="{37709289-BB92-4FBD-9D0A-D0BECA2B670F}"/>
    <cellStyle name="Calcul 5" xfId="1707" xr:uid="{3E1525A2-6828-44D1-9706-4357B2517EB4}"/>
    <cellStyle name="Calcul 6" xfId="1708" xr:uid="{837E9843-AF38-43AF-A96C-7C490AFABFF8}"/>
    <cellStyle name="Calculation 2" xfId="1709" xr:uid="{6D1B82F3-C8DB-426F-9F80-D6304544CB1E}"/>
    <cellStyle name="Cellule liée 2" xfId="1710" xr:uid="{68510BFA-FF8F-4160-9D3B-8300EF7F5C29}"/>
    <cellStyle name="Cellule liée 2 2" xfId="1711" xr:uid="{45A659F8-0120-409E-92CC-666449B113AB}"/>
    <cellStyle name="Cellule liée 3" xfId="1712" xr:uid="{3795E8FB-CF1C-4A22-80CD-CD3BF61675AE}"/>
    <cellStyle name="Cellule liée 4" xfId="1713" xr:uid="{FC40538F-CD31-457C-91C7-A785A2DD8027}"/>
    <cellStyle name="Cellule liée 5" xfId="1714" xr:uid="{D58F8645-35BB-4ADA-9185-C16B8E88C69F}"/>
    <cellStyle name="Cellule liée 6" xfId="1715" xr:uid="{257A1B9A-4609-4095-AB87-C08955638F79}"/>
    <cellStyle name="Check Cell 2" xfId="2512" xr:uid="{14263C3C-1D03-4362-BDE9-94523A42CA9D}"/>
    <cellStyle name="Check Cell 3" xfId="1716" xr:uid="{0A39C11B-486F-4A24-8C07-06B1E5F9D1CF}"/>
    <cellStyle name="Comma [0] 2" xfId="1718" xr:uid="{E70A93A6-6FAA-4371-8FB3-4AF384B40693}"/>
    <cellStyle name="Comma [0] 3" xfId="1717" xr:uid="{9B8013ED-B14A-41A9-BD61-8F73DC66F3F8}"/>
    <cellStyle name="Commentaire 2" xfId="1719" xr:uid="{9EFC8198-5248-4BAB-AA6B-9C7454E5FD10}"/>
    <cellStyle name="Commentaire 2 2" xfId="1720" xr:uid="{A8922A3B-DD82-49C5-9F5D-7F9A4A8CC8F8}"/>
    <cellStyle name="Commentaire 3" xfId="1721" xr:uid="{40A4928A-F55F-41F8-AD65-B7F8FA2B4D3C}"/>
    <cellStyle name="Commentaire 3 2" xfId="1722" xr:uid="{A1832C28-96F9-495F-B8D7-795E698BCD75}"/>
    <cellStyle name="Commentaire 3_bois énergie 2011" xfId="1723" xr:uid="{992725BF-1272-4BA7-88C0-702BCA9117B9}"/>
    <cellStyle name="Commentaire 4" xfId="1724" xr:uid="{37C0A436-4E62-4DC7-A5FC-4FEE405E7826}"/>
    <cellStyle name="Commentaire 5" xfId="1725" xr:uid="{31559403-4295-4B63-8199-A933DCD68309}"/>
    <cellStyle name="Commentaire 6" xfId="1726" xr:uid="{368C7119-75CC-4F38-80DB-D0988EA467B9}"/>
    <cellStyle name="Constants" xfId="1727" xr:uid="{9B60290A-0B48-49DE-927B-F893CC7E4073}"/>
    <cellStyle name="Controlecel" xfId="1728" xr:uid="{EF637C9F-EC4A-49DC-A3E3-FC9FBF04A166}"/>
    <cellStyle name="Cover" xfId="1729" xr:uid="{0CCF4BE8-CBCC-406D-B642-60A69D230581}"/>
    <cellStyle name="Cover 2" xfId="1730" xr:uid="{36001A8A-A5AD-4F31-A7CB-53DF97BED49B}"/>
    <cellStyle name="Cover 2 2" xfId="1731" xr:uid="{58A8E919-749E-4132-B158-11F7E4552857}"/>
    <cellStyle name="Cover 3" xfId="1732" xr:uid="{AFD60FE7-EB55-44E6-AFBD-173D0FED2AD5}"/>
    <cellStyle name="Cover_Autoproducteurs" xfId="1733" xr:uid="{71121D34-6056-4160-A55D-B1E41CBAEDA6}"/>
    <cellStyle name="Currency [0] 2" xfId="1735" xr:uid="{3F47560D-8608-4255-94E8-4380BCB5647A}"/>
    <cellStyle name="Currency [0] 3" xfId="1734" xr:uid="{A4466078-2CD4-4F48-9771-BC6F8ADD5EDD}"/>
    <cellStyle name="Currency 0,0" xfId="1736" xr:uid="{68367A99-719A-42B6-B693-A9709F4B8328}"/>
    <cellStyle name="CustomCellsOrange" xfId="1737" xr:uid="{994DB489-DB25-4023-8762-9FCF094A5239}"/>
    <cellStyle name="CustomCellsOrange 2" xfId="2563" xr:uid="{AB9FA1A8-0176-4B72-A2F1-6F99DF041163}"/>
    <cellStyle name="CustomizationCells" xfId="1738" xr:uid="{39EB0EC9-4B37-4F03-877C-3DB397C737A6}"/>
    <cellStyle name="CustomizationCells 2" xfId="2564" xr:uid="{1F08B0FC-29FA-40FF-A1DC-A40E92722692}"/>
    <cellStyle name="CustomizationGreenCells" xfId="1739" xr:uid="{49A9B59E-2D19-4B7B-A5E0-EA990552B1C5}"/>
    <cellStyle name="CustomizationGreenCells 2" xfId="2565" xr:uid="{A8034D54-60AD-4CB8-8114-332F0C800540}"/>
    <cellStyle name="Date" xfId="1740" xr:uid="{B2387809-72D2-4319-9DDD-8D0ECF9B6EAF}"/>
    <cellStyle name="Date 2" xfId="1741" xr:uid="{0D75B969-2F97-44E6-A57F-712B0F905378}"/>
    <cellStyle name="DateTime" xfId="1742" xr:uid="{EFD9944D-892D-4B09-9CE7-0F5210D9C7B8}"/>
    <cellStyle name="DateTime 2" xfId="1743" xr:uid="{442A9CDD-3A39-451F-A1DA-7E18E50205D8}"/>
    <cellStyle name="Dezimal [0]_car park new" xfId="1744" xr:uid="{54947A53-A372-4470-A815-6A7284518D5F}"/>
    <cellStyle name="Dezimal_car park new" xfId="1745" xr:uid="{0F4C7653-8C56-4066-804F-4D281DAF7D49}"/>
    <cellStyle name="DocBox_EmptyRow" xfId="1746" xr:uid="{8CD0A4F8-A279-48D7-BD95-4D46FB65B671}"/>
    <cellStyle name="Empty_B_border" xfId="1747" xr:uid="{62FFDE6F-939A-445F-B365-E3D0FBEF5F23}"/>
    <cellStyle name="Entrée 2" xfId="1748" xr:uid="{CA32A573-EA72-4265-9E13-3C789221F636}"/>
    <cellStyle name="Entrée 2 2" xfId="1749" xr:uid="{93D01C26-472A-4DBD-96F2-18D2934127E6}"/>
    <cellStyle name="Entrée 3" xfId="1750" xr:uid="{9642607D-5087-4CED-83C1-C37B7D14ACDC}"/>
    <cellStyle name="Entrée 4" xfId="1751" xr:uid="{0311CB18-2BF4-46DE-B95A-9CD551A853A3}"/>
    <cellStyle name="Entrée 5" xfId="1752" xr:uid="{47835A82-D158-468B-A9A0-88643D6E90ED}"/>
    <cellStyle name="Entrée 6" xfId="1753" xr:uid="{3DB5ABDC-80A6-43C0-9009-A6FF2DABB089}"/>
    <cellStyle name="Euro" xfId="1754" xr:uid="{7A4EBD51-E8D4-4587-A560-4B4D128463A8}"/>
    <cellStyle name="Euro 2" xfId="1755" xr:uid="{A97B2057-A8D1-45C6-BFD3-7B2FEC00515E}"/>
    <cellStyle name="Euro 2 2" xfId="1756" xr:uid="{D0C6B65E-5F3A-47B5-AD0C-06A9F9229F49}"/>
    <cellStyle name="Euro 3" xfId="1757" xr:uid="{89F12EB1-CA10-4AA2-B2AC-912B1C3BA5BD}"/>
    <cellStyle name="Euro 4" xfId="1758" xr:uid="{0D782610-92D9-43C3-8CB1-98700068B9E6}"/>
    <cellStyle name="Euro_Calcul cons industrie 2011" xfId="1759" xr:uid="{A5C7C3AF-1A05-4F6A-9280-0073F576F33A}"/>
    <cellStyle name="Excel Built-in Normal" xfId="1760" xr:uid="{AA452E79-D594-4013-9119-161FABB3D7C1}"/>
    <cellStyle name="Excel Built-in Normal 2" xfId="1761" xr:uid="{9809B056-69F9-4C0D-A0F5-1A33ACD49E04}"/>
    <cellStyle name="Explanatory Text 2" xfId="2513" xr:uid="{DC827305-DF76-4D61-A3FD-09964251B76D}"/>
    <cellStyle name="Explanatory Text 3" xfId="1762" xr:uid="{482BBC3C-2592-46FD-86BE-0AA218C6D44D}"/>
    <cellStyle name="Gekoppelde cel" xfId="1763" xr:uid="{802F05A5-AE4D-45FB-8268-5194185504BD}"/>
    <cellStyle name="Goed" xfId="1764" xr:uid="{27CE9005-301A-4729-B684-6C02046BC6DA}"/>
    <cellStyle name="Good 2" xfId="1766" xr:uid="{6E0B44FB-CBEA-4739-AD7C-239910BD9783}"/>
    <cellStyle name="Good 3" xfId="1765" xr:uid="{7362A92A-9390-4312-B83D-5942AB2B9DB8}"/>
    <cellStyle name="Heading 1 2" xfId="1768" xr:uid="{3B65F376-38A2-462D-978B-39C70F197548}"/>
    <cellStyle name="Heading 1 2 2" xfId="2514" xr:uid="{49A35635-E8AD-4ABC-82BF-CA210202D40F}"/>
    <cellStyle name="Heading 1 3" xfId="1767" xr:uid="{223B839B-CA74-42F8-9332-76F8C0A4F361}"/>
    <cellStyle name="Heading 2 2" xfId="1770" xr:uid="{DD31B82D-EBE5-4E2C-A103-DADFFAC3134E}"/>
    <cellStyle name="Heading 2 2 2" xfId="2515" xr:uid="{5F3F98CB-6CC8-4C33-A86B-5BF17264CAA4}"/>
    <cellStyle name="Heading 2 3" xfId="1769" xr:uid="{F0B70EA1-5477-473D-AB22-CF8C221AA7CF}"/>
    <cellStyle name="Heading 3 2" xfId="1772" xr:uid="{F5CA20E7-C59B-40E8-B055-E61FC72B77A4}"/>
    <cellStyle name="Heading 3 2 2" xfId="2516" xr:uid="{8B5AD13F-1B54-409E-B2BF-A02395556CAE}"/>
    <cellStyle name="Heading 3 3" xfId="1771" xr:uid="{DA13E7BD-1AA9-4576-941A-87269F4C8641}"/>
    <cellStyle name="Heading 4 2" xfId="1774" xr:uid="{6E95C9A8-F7AA-4854-90DC-2552EF4ED36F}"/>
    <cellStyle name="Heading 4 2 2" xfId="2517" xr:uid="{A4E3F121-A691-41E9-9327-FB10396CD69A}"/>
    <cellStyle name="Heading 4 3" xfId="1773" xr:uid="{FDAA8544-D035-482F-A9C9-81A1C6AA95E1}"/>
    <cellStyle name="Headline" xfId="1775" xr:uid="{10F24DA9-699E-4AA6-B66E-4E81A90D0F39}"/>
    <cellStyle name="Hyperlink 2" xfId="1776" xr:uid="{6F47C039-487E-49B8-AF83-1250C6899893}"/>
    <cellStyle name="Hyperlink 2 2" xfId="1777" xr:uid="{88B8139E-E460-4218-9DF5-C8A8047802F4}"/>
    <cellStyle name="Hyperlink 2 3" xfId="2518" xr:uid="{08118511-CC43-42C8-8DC9-A787DCF64325}"/>
    <cellStyle name="Hyperlink 2_détail ener 2012 vs provisoire" xfId="1778" xr:uid="{5C8BB4AF-E2B5-4EB6-B0C4-858D2394B06D}"/>
    <cellStyle name="Input 2" xfId="1779" xr:uid="{B18033E6-BDA1-4E51-89A6-90F2F1261FE0}"/>
    <cellStyle name="InputCells" xfId="1780" xr:uid="{4762A0FD-3B44-428F-A16E-535EAE86BBFE}"/>
    <cellStyle name="InputCells 2" xfId="2566" xr:uid="{87DFEA84-108A-4EEC-BBC1-8BC0525D139F}"/>
    <cellStyle name="InputCells12" xfId="1781" xr:uid="{A703134B-C057-4E0A-AE0A-4D120A240E6E}"/>
    <cellStyle name="InputCells12 2" xfId="2567" xr:uid="{52B57955-A0C5-4D06-AF59-1BF3D30FA2E9}"/>
    <cellStyle name="Insatisfaisant 2" xfId="1782" xr:uid="{762EB52A-7A94-4ADA-85E2-99FFB60122EB}"/>
    <cellStyle name="Insatisfaisant 2 2" xfId="1783" xr:uid="{2D9EB32D-8381-4C74-BA19-E7D0D92F5EF6}"/>
    <cellStyle name="Insatisfaisant 3" xfId="1784" xr:uid="{0102EF23-DA7B-4E22-8265-1D020BFB69F8}"/>
    <cellStyle name="Insatisfaisant 4" xfId="1785" xr:uid="{38DCADFF-F7A8-4AC3-B2E4-98C6DC70E854}"/>
    <cellStyle name="Insatisfaisant 5" xfId="1786" xr:uid="{9E50E51C-2B7A-4860-96CD-71C7D5D5A6DF}"/>
    <cellStyle name="Insatisfaisant 6" xfId="1787" xr:uid="{2E439B19-3032-4362-A6CC-F19FE68AB998}"/>
    <cellStyle name="IntCells" xfId="1788" xr:uid="{98309033-8FFB-4C29-B2AC-030A5CFFB658}"/>
    <cellStyle name="IntCells 2" xfId="2568" xr:uid="{DFE5258C-3960-4B38-8279-A19DABB9E330}"/>
    <cellStyle name="Invoer" xfId="1789" xr:uid="{20472DFD-A0F7-4BA7-B695-54E6B2558A60}"/>
    <cellStyle name="Kleine titel" xfId="1790" xr:uid="{A7CE7A86-7F01-4548-8AC7-5CF12F47DD48}"/>
    <cellStyle name="Komma [0]_CRFReport-template" xfId="1791" xr:uid="{75CCF8E8-6F4E-43F8-BAF2-918CD4D6D43A}"/>
    <cellStyle name="Komma_CRFReport-template" xfId="1792" xr:uid="{FF4584EC-1A00-40AB-9095-3760C22F4DBA}"/>
    <cellStyle name="Kop 1" xfId="1793" xr:uid="{69815E84-107D-4682-A735-DB19EFF2924C}"/>
    <cellStyle name="Kop 2" xfId="1794" xr:uid="{BF8027AE-34FF-4D08-80EC-2EA40C606A8D}"/>
    <cellStyle name="Kop 3" xfId="1795" xr:uid="{29011FC0-846A-4CC9-AEEC-59AA3B7DA33F}"/>
    <cellStyle name="Kop 4" xfId="1796" xr:uid="{D16EF72A-F3CB-42F4-974A-1805FCBAF759}"/>
    <cellStyle name="KP_thin_border_dark_grey" xfId="2569" xr:uid="{9BEFA8B7-7406-4D9D-A407-6663F44A8134}"/>
    <cellStyle name="Lien hypertexte 2" xfId="1797" xr:uid="{D0E35A23-4754-4A6E-B50D-99D68825AF98}"/>
    <cellStyle name="Lien hypertexte 2 2" xfId="1798" xr:uid="{C56E52E6-44DC-4E5C-9635-3E6395548254}"/>
    <cellStyle name="Lien hypertexte 2 3" xfId="1799" xr:uid="{18EB0043-4ADD-4245-8E5D-B45E3B17A5DB}"/>
    <cellStyle name="Lien hypertexte 2_Global2012PROVISOIRE" xfId="1800" xr:uid="{AB94CAD7-4F48-4DFE-BE32-D687A48577E2}"/>
    <cellStyle name="Lien hypertexte 3" xfId="1801" xr:uid="{408718D8-7B68-4DA7-BFAA-43F952DCEFC5}"/>
    <cellStyle name="Linked Cell 2" xfId="1802" xr:uid="{FE6A0451-57C9-47AA-A0C6-0A250FDB5FD6}"/>
    <cellStyle name="Menu" xfId="1803" xr:uid="{7C28B8B8-5880-4F82-B450-6980662E4473}"/>
    <cellStyle name="Menu 2" xfId="1804" xr:uid="{C764FD20-40D1-447C-946E-427A14013CF0}"/>
    <cellStyle name="Menu 2 2" xfId="1805" xr:uid="{9C176D3B-F85A-4919-9E73-86CCC1D70961}"/>
    <cellStyle name="Milliers 2" xfId="1806" xr:uid="{9A78B28A-ED24-402E-A278-818C51E2198B}"/>
    <cellStyle name="Milliers 3" xfId="2527" xr:uid="{BDCEE1C2-C243-4CB6-A5AC-15C534F6E3B9}"/>
    <cellStyle name="Milliers 4" xfId="2529" xr:uid="{C67DE4B5-DBB6-40DF-9F1D-FC0264F06A6E}"/>
    <cellStyle name="Milliers 5" xfId="2531" xr:uid="{888B78FC-E5C2-4E11-AB9A-0F68CD912F4B}"/>
    <cellStyle name="Milliers 6" xfId="2534" xr:uid="{241BD833-47E0-4F05-8079-DA4D1519F78A}"/>
    <cellStyle name="Monétaire 2" xfId="1807" xr:uid="{BCB6885A-D17C-46C0-B141-A39435DDF885}"/>
    <cellStyle name="Monétaire 2 2" xfId="1808" xr:uid="{36143EBE-868F-4056-BA28-46FD24FE8E1E}"/>
    <cellStyle name="Monétaire 3" xfId="1809" xr:uid="{BE84E88E-1C01-4A33-A92E-6220BDCC9CF5}"/>
    <cellStyle name="Monétaire 3 2" xfId="1810" xr:uid="{236BC061-763B-4A11-B6A0-906914F47756}"/>
    <cellStyle name="Neutraal" xfId="1811" xr:uid="{35CA3BFC-9088-49EE-AD9B-9A16B2F0391C}"/>
    <cellStyle name="Neutral 2" xfId="1813" xr:uid="{DEF01D8A-6BDD-45A7-93FE-328EAB25E22D}"/>
    <cellStyle name="Neutral 3" xfId="1812" xr:uid="{AFF63DE4-9395-44AE-ABCF-72B6CE775E67}"/>
    <cellStyle name="Neutre 2" xfId="1814" xr:uid="{F7B6E8AC-67C2-4F5E-BB7E-CFCD49E6F584}"/>
    <cellStyle name="Neutre 2 2" xfId="1815" xr:uid="{C88B9A42-3FE9-48AB-815C-A1D335C1D281}"/>
    <cellStyle name="Neutre 3" xfId="1816" xr:uid="{A0638E5D-0E8E-4F81-BA8F-7EB7829BA97E}"/>
    <cellStyle name="Neutre 4" xfId="1817" xr:uid="{758296F0-94AF-4EF1-8378-FD4FBAB4F279}"/>
    <cellStyle name="Neutre 5" xfId="1818" xr:uid="{F86F4DB0-5324-460A-B445-F241C1540E63}"/>
    <cellStyle name="Neutre 6" xfId="1819" xr:uid="{A1E1535E-324D-4F0A-A262-079AC63380A7}"/>
    <cellStyle name="Norm1" xfId="1820" xr:uid="{175523D8-BC68-4526-BFF0-CE64E9E24737}"/>
    <cellStyle name="Norm1 10" xfId="1821" xr:uid="{DBC8DB27-3259-4268-9794-F5E81F881995}"/>
    <cellStyle name="Norm1 10 2" xfId="1822" xr:uid="{BF8FDB73-7FDF-4013-AFE0-FB3200ABDDE5}"/>
    <cellStyle name="Norm1 10_SPW_SPF_MT_kmParTypeVéhTypeRoute1985_2010_ECO_RW09_011211" xfId="1823" xr:uid="{922EBB62-890F-4866-8A4F-67A3BE556A8B}"/>
    <cellStyle name="Norm1 11" xfId="1824" xr:uid="{7F525353-BF51-41D5-88E4-1176F7D53C95}"/>
    <cellStyle name="Norm1 11 2" xfId="1825" xr:uid="{14FE9FC6-A6A0-438F-8454-5B1419F7CCF6}"/>
    <cellStyle name="Norm1 11_SPW_SPF_MT_kmParTypeVéhTypeRoute1985_2010_ECO_RW09_011211" xfId="1826" xr:uid="{FDD224A0-89DA-4D70-894D-B9B3F6B56930}"/>
    <cellStyle name="Norm1 2" xfId="1827" xr:uid="{D9FB4CF9-8D9D-4DC3-8779-679863953B46}"/>
    <cellStyle name="Norm1 3" xfId="1828" xr:uid="{25F2EF1A-2E67-4580-BCE4-285E057D654D}"/>
    <cellStyle name="Norm1 4" xfId="1829" xr:uid="{6401C8E0-BF00-4E88-96B9-9589F0498F63}"/>
    <cellStyle name="Norm1 5" xfId="1830" xr:uid="{43B85B8B-865A-4808-BF1F-3C1F20B90FC3}"/>
    <cellStyle name="Norm1 6" xfId="1831" xr:uid="{C0A657C7-92E9-48F8-A819-12FEF5F8C091}"/>
    <cellStyle name="Norm1 6 2" xfId="1832" xr:uid="{5A00D0CE-8460-4472-9F87-5661813B3F0A}"/>
    <cellStyle name="Norm1 6 2 2" xfId="1833" xr:uid="{7BD4774C-90CA-472D-8A78-C779207755C3}"/>
    <cellStyle name="Norm1 6 2 3" xfId="1834" xr:uid="{CF1822F0-FFB1-4E94-92DD-8A34AC865642}"/>
    <cellStyle name="Norm1 6 2 4" xfId="1835" xr:uid="{119D2DC3-ECC7-49FA-83B3-B7FDA12AE643}"/>
    <cellStyle name="Norm1 6 2 4 2" xfId="1836" xr:uid="{26CC4399-156B-494F-97A3-B754FDA3A0F8}"/>
    <cellStyle name="Norm1 6 2 4_SPW_SPF_MT_kmParTypeVéhTypeRoute1985_2010_ECO_RW09_011211" xfId="1837" xr:uid="{84449C04-363F-4506-9B2E-66F7B0DF8170}"/>
    <cellStyle name="Norm1 6 2 5" xfId="1838" xr:uid="{F527529E-60EE-498D-99BD-EE409F3434DE}"/>
    <cellStyle name="Norm1 6 2 5 2" xfId="1839" xr:uid="{87C869F2-2ED9-450E-AD27-F81A782911DC}"/>
    <cellStyle name="Norm1 6 2 5_SPW_SPF_MT_kmParTypeVéhTypeRoute1985_2010_ECO_RW09_011211" xfId="1840" xr:uid="{11877558-EE57-400D-90CD-36D86803F9B2}"/>
    <cellStyle name="Norm1 6 2_SPW_SPF_MT_kmParTypeVéhTypeRoute1985_2010_ECO_RW09_011211" xfId="1841" xr:uid="{7F82FFD8-4EA9-4D15-AC65-3C044B2298A3}"/>
    <cellStyle name="Norm1 6 3" xfId="1842" xr:uid="{70C739D5-7C88-4238-9F43-64AAEB2733BB}"/>
    <cellStyle name="Norm1 6 3 2" xfId="1843" xr:uid="{399D8772-593A-4E34-8BCA-C1BAAA15415B}"/>
    <cellStyle name="Norm1 6 3 3" xfId="1844" xr:uid="{DD2F6619-431B-44C1-B8AD-5EA7BFE7120B}"/>
    <cellStyle name="Norm1 6 3 3 2" xfId="1845" xr:uid="{B2F61D06-7FD8-4FC5-892A-E2C52408372A}"/>
    <cellStyle name="Norm1 6 3 3_SPW_SPF_MT_kmParTypeVéhTypeRoute1985_2010_ECO_RW09_011211" xfId="1846" xr:uid="{1B08EC6E-D33E-4FF8-AEED-AF838932D662}"/>
    <cellStyle name="Norm1 6 3 4" xfId="1847" xr:uid="{8D8FFBDE-B7FE-4B2C-944A-9FF9E36E2BD4}"/>
    <cellStyle name="Norm1 6 3 4 2" xfId="1848" xr:uid="{D0BD180D-4F09-4106-92B6-678CC1870553}"/>
    <cellStyle name="Norm1 6 3 4_SPW_SPF_MT_kmParTypeVéhTypeRoute1985_2010_ECO_RW09_011211" xfId="1849" xr:uid="{7B7C19CF-C148-4D3F-94E6-C86E96052531}"/>
    <cellStyle name="Norm1 6 3_SPW_SPF_MT_kmParTypeVéhTypeRoute1985_2010_ECO_RW09_011211" xfId="1850" xr:uid="{583859E1-C787-433B-8A0B-330F0593FC65}"/>
    <cellStyle name="Norm1 7" xfId="1851" xr:uid="{867014D2-7649-46CD-95F7-6664890A3F52}"/>
    <cellStyle name="Norm1 8" xfId="1852" xr:uid="{3730F70E-5452-4C59-9872-75478707AF1D}"/>
    <cellStyle name="Norm1 9" xfId="1853" xr:uid="{5FF75ABC-984B-43FD-87D6-FC40A0BD4590}"/>
    <cellStyle name="Norm1 9 2" xfId="1854" xr:uid="{949EC4A0-C91D-4BEB-97D5-0F50D891748B}"/>
    <cellStyle name="Norm1 9_SPW_SPF_MT_kmParTypeVéhTypeRoute1985_2010_ECO_RW09_011211" xfId="1855" xr:uid="{9A05225C-A95B-4324-B18B-304A6F5E6FF3}"/>
    <cellStyle name="Norm1_Bois dom" xfId="1856" xr:uid="{117F5057-231E-4A9F-A631-95AABA5DF253}"/>
    <cellStyle name="Normal" xfId="0" builtinId="0"/>
    <cellStyle name="Normal 10" xfId="1857" xr:uid="{9E1BE0A3-6AC4-49F2-BE49-430FE6C4669A}"/>
    <cellStyle name="Normal 10 2" xfId="1858" xr:uid="{A1B4FFF1-A44E-469D-AC28-7B1ECE5AA8FB}"/>
    <cellStyle name="Normal 10 3" xfId="1859" xr:uid="{ACAC99F2-9AAA-4260-8C3B-4E8A4D58EB90}"/>
    <cellStyle name="Normal 10 4" xfId="1860" xr:uid="{698045D4-1FE0-4BFC-8287-DFFBF1E45A71}"/>
    <cellStyle name="Normal 10 5" xfId="1861" xr:uid="{785DAD83-553F-429D-A39B-924996CF3A8C}"/>
    <cellStyle name="Normal 11" xfId="1862" xr:uid="{BC95C57F-8611-4BEC-8156-20360D6307CC}"/>
    <cellStyle name="Normal 11 2" xfId="1863" xr:uid="{5CA0BDE2-3DC3-4535-9490-7011AA010874}"/>
    <cellStyle name="Normal 11 3" xfId="1864" xr:uid="{310C4FB5-4C7D-4E06-B9CC-C65583BF46CC}"/>
    <cellStyle name="Normal 11 4" xfId="1865" xr:uid="{FCA7706C-15DD-4BC3-BBCB-B3AB8F5A9BDE}"/>
    <cellStyle name="Normal 11 5" xfId="1866" xr:uid="{C95BAE28-85CB-4CD7-BA42-FD395129B8F2}"/>
    <cellStyle name="Normal 11_SPW_SPF_MT_kmParTypeVéhTypeRoute1985_2010_ECO_RW09_011211" xfId="1867" xr:uid="{E5A0431A-84A1-43C3-8665-775E58B6F396}"/>
    <cellStyle name="Normal 12" xfId="1868" xr:uid="{0F170ADC-1E8A-46B1-B966-9DD29FD29E6A}"/>
    <cellStyle name="Normal 13" xfId="1869" xr:uid="{48CB22D7-D94B-4352-9116-E4FDB8BC7A8A}"/>
    <cellStyle name="Normal 14" xfId="1870" xr:uid="{C29FD756-8FF9-4383-89A6-7D66E7C9BCEE}"/>
    <cellStyle name="Normal 15" xfId="1871" xr:uid="{2C311D1F-4EA3-4A3E-8986-272366E66CBE}"/>
    <cellStyle name="Normal 16" xfId="1872" xr:uid="{95490787-6841-45D1-9F0A-E976B9755488}"/>
    <cellStyle name="Normal 17" xfId="1873" xr:uid="{DD58B896-EA35-436A-B90E-D1AF233D0001}"/>
    <cellStyle name="Normal 18" xfId="1874" xr:uid="{B833436C-353B-4C89-A030-C00F9787639E}"/>
    <cellStyle name="Normal 19" xfId="1875" xr:uid="{D5799E6D-ABCE-4AB8-86F3-9F76036F7A52}"/>
    <cellStyle name="Normal 2" xfId="1876" xr:uid="{1DD58DB0-BA78-4B98-BD8B-703258AC1DA7}"/>
    <cellStyle name="Normal 2 10" xfId="1877" xr:uid="{30CF9B45-0978-44B3-87E4-27B0D629D1AA}"/>
    <cellStyle name="Normal 2 11" xfId="2549" xr:uid="{C72E53FC-FB68-40A8-9CD5-EFF16AB4DA42}"/>
    <cellStyle name="Normal 2 2" xfId="1878" xr:uid="{A035D101-AF55-4B53-9CFD-487407C53FC3}"/>
    <cellStyle name="Normal 2 2 2" xfId="1879" xr:uid="{03433895-38BF-4992-9747-793D4CEE4725}"/>
    <cellStyle name="Normal 2 2_Global2011PROVISOIRE" xfId="1880" xr:uid="{3A78678A-B136-4B45-BE17-4C9527ED1D13}"/>
    <cellStyle name="Normal 2 3" xfId="1881" xr:uid="{90226776-3C38-41AE-ADD0-1796494F894B}"/>
    <cellStyle name="Normal 2 3 2" xfId="1882" xr:uid="{209D14E3-21F8-486F-9D4A-BB6DBE40F9A8}"/>
    <cellStyle name="Normal 2 3_détail ener 2012 vs provisoire" xfId="1883" xr:uid="{A32F1562-CCB9-40FC-ADC7-929F4F629223}"/>
    <cellStyle name="Normal 2 4" xfId="1884" xr:uid="{94664052-4EE4-45F5-90B1-750582791B53}"/>
    <cellStyle name="Normal 2 5" xfId="1885" xr:uid="{B84BCB74-65FF-48A9-9084-7242006B8BFF}"/>
    <cellStyle name="Normal 2 6" xfId="1886" xr:uid="{C5AFCD0F-6E30-4AE2-8BCC-CC8E2A6DA23F}"/>
    <cellStyle name="Normal 2 7" xfId="1887" xr:uid="{5B53D813-E3D4-4F70-85C6-26351E05A7B9}"/>
    <cellStyle name="Normal 2 8" xfId="1888" xr:uid="{2D8D61E6-26EA-4BDE-B16E-F1BDDDEBEE20}"/>
    <cellStyle name="Normal 2 9" xfId="1889" xr:uid="{9EE9AF20-7BBC-4811-AC3F-E43B858EAEE6}"/>
    <cellStyle name="Normal 2_320 PARACHIM" xfId="1890" xr:uid="{9BB5743C-B07F-4626-94C1-B2FC3AD23E01}"/>
    <cellStyle name="Normal 20" xfId="1891" xr:uid="{D3E93A22-5F0B-4F55-A1D8-E95F2392D6B2}"/>
    <cellStyle name="Normal 21" xfId="1892" xr:uid="{489AE369-0887-43B3-887C-0941EA4F76AC}"/>
    <cellStyle name="Normal 22" xfId="1893" xr:uid="{830DCB83-8C23-4526-BB12-D4DB201C63AA}"/>
    <cellStyle name="Normal 23" xfId="1894" xr:uid="{EB97D954-3B05-4AF7-B4D6-6F714544BC1A}"/>
    <cellStyle name="Normal 23 2" xfId="1895" xr:uid="{4C460532-E360-4580-899D-B1B699FB5C99}"/>
    <cellStyle name="Normal 23 3" xfId="1896" xr:uid="{962C1C20-16EA-4807-92FC-DC27ACC15C4B}"/>
    <cellStyle name="Normal 23 4" xfId="1897" xr:uid="{53205EFA-9E22-4CE5-87EA-DED34E5AB512}"/>
    <cellStyle name="Normal 23_SPW_SPF_MT_kmParTypeVéhTypeRoute1985_2010_ECO_RW09_011211" xfId="1898" xr:uid="{C95F4564-5CAC-4332-9256-F937FE8E3E61}"/>
    <cellStyle name="Normal 24" xfId="1899" xr:uid="{9A2EC7F3-D6B7-4DD0-9D84-717533602176}"/>
    <cellStyle name="Normal 24 2" xfId="1900" xr:uid="{2D9DF699-EE1E-4B77-856E-4A22510A0235}"/>
    <cellStyle name="Normal 24_SPW_SPF_MT_kmParTypeVéhTypeRoute1985_2010_ECO_RW09_011211" xfId="1901" xr:uid="{1EE49973-4C0D-419B-AC98-0BDE28ABE385}"/>
    <cellStyle name="Normal 25" xfId="1902" xr:uid="{3DD942DA-B7C3-42F1-9B43-BD9CFDA40B22}"/>
    <cellStyle name="Normal 26" xfId="1903" xr:uid="{9936496D-6183-4FCA-9D5F-E9529AE179AA}"/>
    <cellStyle name="Normal 26 2" xfId="1904" xr:uid="{16462D1D-9795-4C02-9A60-813C2214DE6E}"/>
    <cellStyle name="Normal 26_SPW_SPF_MT_kmParTypeVéhTypeRoute1985_2010_ECO_RW09_011211" xfId="1905" xr:uid="{0D71A163-732F-47C7-B98A-063CDC3A5870}"/>
    <cellStyle name="Normal 27" xfId="1906" xr:uid="{B793EB26-03F2-434D-96E6-A038DD7DA710}"/>
    <cellStyle name="Normal 28" xfId="2504" xr:uid="{9041B8E6-C7A2-4574-92DB-2639FFF8FD24}"/>
    <cellStyle name="Normal 29" xfId="2524" xr:uid="{7FD6ECA8-C0D8-4002-9C05-F780204A5506}"/>
    <cellStyle name="Normal 3" xfId="1907" xr:uid="{C84A3067-5C7E-41F0-B785-15C4E22741EA}"/>
    <cellStyle name="Normal 3 10" xfId="1908" xr:uid="{DF098D17-1F2E-443E-8791-6BCF5AE39005}"/>
    <cellStyle name="Normal 3 11" xfId="1909" xr:uid="{311346D8-45B9-4792-92CD-BB242200BD1F}"/>
    <cellStyle name="Normal 3 12" xfId="1910" xr:uid="{FAB89EB1-3D32-40B6-A562-65EB209DEE8C}"/>
    <cellStyle name="Normal 3 13" xfId="2520" xr:uid="{39652A74-4BFF-41D4-9DA0-999A07D58AAE}"/>
    <cellStyle name="Normal 3 14" xfId="2548" xr:uid="{391AF5C3-28DC-4492-8BE8-C92A816AC452}"/>
    <cellStyle name="Normal 3 2" xfId="1911" xr:uid="{58F14EFC-A4C6-4F19-9F35-FA8DD147BC8E}"/>
    <cellStyle name="Normal 3 2 2" xfId="1912" xr:uid="{AFA93EAC-4F5F-4890-A787-2CFCE404DFE8}"/>
    <cellStyle name="Normal 3 2 3" xfId="1913" xr:uid="{BC29EF85-24A1-4051-860A-F011D1FA34C0}"/>
    <cellStyle name="Normal 3 2_SPW_SPF_MT_kmParTypeVéhTypeRoute1985_2010_ECO_RW09_011211" xfId="1914" xr:uid="{65E31C7A-AA15-4D9F-AD02-1EF0BEA3FFD4}"/>
    <cellStyle name="Normal 3 3" xfId="1915" xr:uid="{B8D942DE-9441-431F-BECE-12360A1843DE}"/>
    <cellStyle name="Normal 3 3 2" xfId="1916" xr:uid="{689CF34B-DEDE-4110-AD1F-B01B51B4D3EE}"/>
    <cellStyle name="Normal 3 3 3" xfId="1917" xr:uid="{5BB3D60D-24B4-4583-9A13-2F4738DA7EFE}"/>
    <cellStyle name="Normal 3 3_SPW_SPF_MT_kmParTypeVéhTypeRoute1985_2010_ECO_RW09_011211" xfId="1918" xr:uid="{4F5FE525-8F80-4DFB-8FDA-81BC2AF9A32D}"/>
    <cellStyle name="Normal 3 4" xfId="1919" xr:uid="{CD197315-9BA1-40C4-A612-2E66A96583B0}"/>
    <cellStyle name="Normal 3 4 2" xfId="1920" xr:uid="{998197BF-3927-488F-8C55-1C902EC805E2}"/>
    <cellStyle name="Normal 3 4 3" xfId="1921" xr:uid="{D096F6C0-488E-4483-A904-FBB53423FA2E}"/>
    <cellStyle name="Normal 3 4_SPW_SPF_MT_kmParTypeVéhTypeRoute1985_2010_ECO_RW09_011211" xfId="1922" xr:uid="{1EC32350-08BE-456E-8434-A7261656068D}"/>
    <cellStyle name="Normal 3 5" xfId="1923" xr:uid="{4CF9A879-7611-4386-BCD3-FE48DA378BC0}"/>
    <cellStyle name="Normal 3 5 2" xfId="1924" xr:uid="{73A7342A-BB77-46D4-AF46-6F0B40B4767C}"/>
    <cellStyle name="Normal 3 5 3" xfId="1925" xr:uid="{CD06B18B-DCB4-4569-A1AB-C92389F21DAB}"/>
    <cellStyle name="Normal 3 5_SPW_SPF_MT_kmParTypeVéhTypeRoute1985_2010_ECO_RW09_011211" xfId="1926" xr:uid="{5A95860A-ACE3-4763-A9DF-7EBB61BBFD1E}"/>
    <cellStyle name="Normal 3 6" xfId="1927" xr:uid="{11574828-60CD-47C4-95C9-DCAD146BA9DD}"/>
    <cellStyle name="Normal 3 6 2" xfId="1928" xr:uid="{993F112B-168D-468E-B2B9-229CA0B6F317}"/>
    <cellStyle name="Normal 3 6 3" xfId="1929" xr:uid="{08F67FFC-A9F3-4F95-B3B7-ECE359ABAF88}"/>
    <cellStyle name="Normal 3 6_SPW_SPF_MT_kmParTypeVéhTypeRoute1985_2010_ECO_RW09_011211" xfId="1930" xr:uid="{E3F289A7-0BDB-4395-8CB7-D794E7CF379A}"/>
    <cellStyle name="Normal 3 7" xfId="1931" xr:uid="{6C79F837-B5D2-4369-97E5-EBBD55655E65}"/>
    <cellStyle name="Normal 3 7 2" xfId="1932" xr:uid="{3499B313-0985-4744-B918-63769786C66A}"/>
    <cellStyle name="Normal 3 7 3" xfId="1933" xr:uid="{74682411-00E7-4E15-83C2-6E83D549160E}"/>
    <cellStyle name="Normal 3 7_SPW_SPF_MT_kmParTypeVéhTypeRoute1985_2010_ECO_RW09_011211" xfId="1934" xr:uid="{435C13D7-174D-47F6-B938-9ADFC7BDE4B7}"/>
    <cellStyle name="Normal 3 8" xfId="1935" xr:uid="{B6803762-8A41-4DCF-86DE-BE02C8EBA38D}"/>
    <cellStyle name="Normal 3 8 2" xfId="1936" xr:uid="{456E30F2-D725-4C7E-B72E-A012030BEDCB}"/>
    <cellStyle name="Normal 3 8 3" xfId="1937" xr:uid="{848661DD-3878-4F33-88A6-DB9F8D4004CC}"/>
    <cellStyle name="Normal 3 8_SPW_SPF_MT_kmParTypeVéhTypeRoute1985_2010_ECO_RW09_011211" xfId="1938" xr:uid="{67BAFA75-EDDA-42F3-B08A-828808E295D8}"/>
    <cellStyle name="Normal 3 9" xfId="1939" xr:uid="{FDF4B0B2-45AD-456F-B81A-C467929DBFBC}"/>
    <cellStyle name="Normal 3_320 PARACHIM" xfId="1940" xr:uid="{7054F66C-8C1A-4B30-9AF2-C8A16EC04A19}"/>
    <cellStyle name="Normal 30" xfId="2526" xr:uid="{2E43AC6E-4166-4D1C-AEEB-46430F463EF3}"/>
    <cellStyle name="Normal 31" xfId="2528" xr:uid="{B9B7AD55-2D70-476E-9267-0BB215A0C8A1}"/>
    <cellStyle name="Normal 32" xfId="2530" xr:uid="{176BC9DB-9766-472D-9AA2-B720FBA168CB}"/>
    <cellStyle name="Normal 33" xfId="2532" xr:uid="{4A58C41D-A1C9-44A6-9946-7AA93816722F}"/>
    <cellStyle name="Normal 34" xfId="2533" xr:uid="{1012A53B-4734-440B-9C1C-9DDBB8083C35}"/>
    <cellStyle name="Normal 35" xfId="2535" xr:uid="{D705EDEB-047B-4341-ADE2-8367723EA1DB}"/>
    <cellStyle name="Normal 36" xfId="2536" xr:uid="{E491FCC9-7F08-467B-950A-FC5E485DD390}"/>
    <cellStyle name="Normal 37" xfId="2537" xr:uid="{15B48A44-7C15-4177-A5B8-6A26F7FDDC16}"/>
    <cellStyle name="Normal 38" xfId="2538" xr:uid="{B503C167-415E-4DDD-BA6B-6D861910696E}"/>
    <cellStyle name="Normal 39" xfId="2539" xr:uid="{4078CACE-C631-412B-849A-9FD3814CE99F}"/>
    <cellStyle name="Normal 4" xfId="1941" xr:uid="{86B15E3F-8C7C-4F41-A6DA-31532A7AFF87}"/>
    <cellStyle name="Normal 4 10" xfId="1942" xr:uid="{C70D6646-4EAB-4E2B-A281-614C54515542}"/>
    <cellStyle name="Normal 4 11" xfId="1943" xr:uid="{DEF87DCC-5FA8-436C-AED3-8AB2F807C216}"/>
    <cellStyle name="Normal 4 2" xfId="1944" xr:uid="{DE1DC60E-71A7-4A8B-B51B-59D48E533FB0}"/>
    <cellStyle name="Normal 4 2 2" xfId="1945" xr:uid="{D9CBBC01-6890-45D0-8B82-2BA6B8FA583A}"/>
    <cellStyle name="Normal 4 2 3" xfId="1946" xr:uid="{321D03C9-F834-4A2F-B786-01996D65884E}"/>
    <cellStyle name="Normal 4 2_SPW_SPF_MT_kmParTypeVéhTypeRoute1985_2010_ECO_RW09_011211" xfId="1947" xr:uid="{5B749193-28DC-4C28-B5ED-4F2BBC57D407}"/>
    <cellStyle name="Normal 4 3" xfId="1948" xr:uid="{A947A39D-836A-46FD-9987-06C03BDC13EF}"/>
    <cellStyle name="Normal 4 3 2" xfId="1949" xr:uid="{A13F2395-5897-4108-8C7B-C59A61A44FA8}"/>
    <cellStyle name="Normal 4 3 3" xfId="1950" xr:uid="{4E071D83-CA76-47E4-BF4E-282911DCC4E6}"/>
    <cellStyle name="Normal 4 3_SPW_SPF_MT_kmParTypeVéhTypeRoute1985_2010_ECO_RW09_011211" xfId="1951" xr:uid="{2BCFD7C5-2184-4210-90C0-23F84D79DF39}"/>
    <cellStyle name="Normal 4 4" xfId="1952" xr:uid="{B65045F9-F1F3-46F3-9339-2F8FF6948C45}"/>
    <cellStyle name="Normal 4 4 2" xfId="1953" xr:uid="{6B740F3F-DD2B-420C-A244-5D6E53DEFE2F}"/>
    <cellStyle name="Normal 4 4 3" xfId="1954" xr:uid="{0B707B39-0808-47D9-B1D5-E6343F03BF1A}"/>
    <cellStyle name="Normal 4 4_SPW_SPF_MT_kmParTypeVéhTypeRoute1985_2010_ECO_RW09_011211" xfId="1955" xr:uid="{B5686813-4F2D-4A2B-AD99-E17FC586C400}"/>
    <cellStyle name="Normal 4 5" xfId="1956" xr:uid="{AB118EBB-A294-4890-A454-04F984A17A0A}"/>
    <cellStyle name="Normal 4 5 2" xfId="1957" xr:uid="{ED9C2FC9-5D35-4F2A-B2D6-CE95A4B46FE2}"/>
    <cellStyle name="Normal 4 5 3" xfId="1958" xr:uid="{980D9AFA-6B22-40C8-B16D-DC2111E5ECFF}"/>
    <cellStyle name="Normal 4 5_SPW_SPF_MT_kmParTypeVéhTypeRoute1985_2010_ECO_RW09_011211" xfId="1959" xr:uid="{BA68FE6F-253A-4F61-9F32-937CACBFB4A2}"/>
    <cellStyle name="Normal 4 6" xfId="1960" xr:uid="{648936B9-3455-4F36-B60B-EC97E90D7CD6}"/>
    <cellStyle name="Normal 4 6 2" xfId="1961" xr:uid="{49901B4A-8AA1-444E-8E75-EBEA31707FDF}"/>
    <cellStyle name="Normal 4 6 3" xfId="1962" xr:uid="{5E67FEF8-EA0F-4A85-B5FC-B0887D0F7905}"/>
    <cellStyle name="Normal 4 6_SPW_SPF_MT_kmParTypeVéhTypeRoute1985_2010_ECO_RW09_011211" xfId="1963" xr:uid="{C517831A-260A-4E0F-B01E-96B81E578F14}"/>
    <cellStyle name="Normal 4 7" xfId="1964" xr:uid="{F744D58D-BAB8-4413-8C1A-B482E5CE0D19}"/>
    <cellStyle name="Normal 4 7 2" xfId="1965" xr:uid="{EB95816F-BFFD-41E1-9B0C-37F13AED9AAE}"/>
    <cellStyle name="Normal 4 7 3" xfId="1966" xr:uid="{03139000-876C-446B-B8F1-12E332B61B28}"/>
    <cellStyle name="Normal 4 7_SPW_SPF_MT_kmParTypeVéhTypeRoute1985_2010_ECO_RW09_011211" xfId="1967" xr:uid="{DD977BA8-7426-4F33-BFD3-BDC2F1AB82E1}"/>
    <cellStyle name="Normal 4 8" xfId="1968" xr:uid="{C334831B-5822-442D-B0F4-1E688C98F0F4}"/>
    <cellStyle name="Normal 4 8 2" xfId="1969" xr:uid="{BD0CBD86-5B7D-437C-AFA3-885589225E84}"/>
    <cellStyle name="Normal 4 8 3" xfId="1970" xr:uid="{CADC35AE-4DA1-4C95-BC49-1FF70B06CA02}"/>
    <cellStyle name="Normal 4 8_SPW_SPF_MT_kmParTypeVéhTypeRoute1985_2010_ECO_RW09_011211" xfId="1971" xr:uid="{31E9E4CB-5097-49DE-BFEE-5295AE91C88D}"/>
    <cellStyle name="Normal 4 9" xfId="1972" xr:uid="{4ECF401F-C551-44C7-B492-7259244DE05A}"/>
    <cellStyle name="Normal 4_estim 2011 ferrov" xfId="1973" xr:uid="{5DFEFEE5-8579-4832-822B-11E158D16E7F}"/>
    <cellStyle name="Normal 40" xfId="2540" xr:uid="{256CDBD6-2DC4-4ABE-BBDF-E577345B0BFD}"/>
    <cellStyle name="Normal 41" xfId="2541" xr:uid="{4FBB97D7-4713-4F2D-A53A-7C4932FE2E1D}"/>
    <cellStyle name="Normal 42" xfId="2542" xr:uid="{455C4655-7F88-45EC-97F7-498462006AA4}"/>
    <cellStyle name="Normal 43" xfId="2543" xr:uid="{C69BAB8C-2582-44FB-8CB2-2A5D1B63DD1A}"/>
    <cellStyle name="Normal 44" xfId="2544" xr:uid="{26380FED-578F-40F6-944B-F55FEC4615DD}"/>
    <cellStyle name="Normal 45" xfId="2545" xr:uid="{89654171-5DB5-4D0C-886D-C004F88AD76E}"/>
    <cellStyle name="Normal 46" xfId="2546" xr:uid="{DACEAF85-49B8-4406-A9DA-8CFE6C72FB0C}"/>
    <cellStyle name="Normal 47" xfId="2" xr:uid="{23C762D5-B1D7-45D4-930B-EA45DD28C964}"/>
    <cellStyle name="Normal 5" xfId="1974" xr:uid="{E389A5A7-610F-49AC-8D26-DF71CC013136}"/>
    <cellStyle name="Normal 5 2" xfId="1975" xr:uid="{D057F0FD-FEE7-4951-88F8-7428ACF88340}"/>
    <cellStyle name="Normal 5 3" xfId="1976" xr:uid="{9E04EA2A-DE05-48FF-B2B7-735A6D54736B}"/>
    <cellStyle name="Normal 5 4" xfId="1977" xr:uid="{41A21087-9988-4A6A-88A8-39304B449ABC}"/>
    <cellStyle name="Normal 5 5" xfId="1978" xr:uid="{62146EB8-9381-41A2-8258-45678437EB86}"/>
    <cellStyle name="Normal 5 6" xfId="1979" xr:uid="{0F2E0159-CBEF-4C8E-83D5-4D2B3CBF4CB0}"/>
    <cellStyle name="Normal 5 7" xfId="1980" xr:uid="{A98EFBDD-2FED-4106-8B0E-DC527AFE1581}"/>
    <cellStyle name="Normal 5_Global2011PROVISOIRE" xfId="1981" xr:uid="{D52E4B3A-1252-48D9-A7B5-DEE8B45235B7}"/>
    <cellStyle name="Normal 6" xfId="1982" xr:uid="{71A47BEB-C17B-4130-8F54-EE07D23E88A7}"/>
    <cellStyle name="Normal 6 2" xfId="1983" xr:uid="{D70BDDB9-AFE7-4695-BE5B-DD87E4037A73}"/>
    <cellStyle name="Normal 6 2 2" xfId="1984" xr:uid="{0179FE28-59F9-4662-9D14-E00111562257}"/>
    <cellStyle name="Normal 6 2 3" xfId="1985" xr:uid="{682C5E4A-0440-476D-924B-74900746CF77}"/>
    <cellStyle name="Normal 6 2 3 2" xfId="1986" xr:uid="{1FE5DFDB-CEB9-4E22-91BD-CE9F7F910504}"/>
    <cellStyle name="Normal 6 2 3_SPW_SPF_MT_kmParTypeVéhTypeRoute1985_2010_ECO_RW09_011211" xfId="1987" xr:uid="{9DDA36A4-DE90-4F54-B77B-DA25013708C8}"/>
    <cellStyle name="Normal 6 2 4" xfId="1988" xr:uid="{1A6A1E4B-0352-4B8A-85A4-C362FCBB341F}"/>
    <cellStyle name="Normal 6 2 4 2" xfId="1989" xr:uid="{B8BED286-C635-42D7-88C2-3EA9FFE7ED1A}"/>
    <cellStyle name="Normal 6 2 4_SPW_SPF_MT_kmParTypeVéhTypeRoute1985_2010_ECO_RW09_011211" xfId="1990" xr:uid="{7828A9A1-7EA6-4229-BFF5-C1F688DB66D2}"/>
    <cellStyle name="Normal 6 2_SPW_SPF_MT_kmParTypeVéhTypeRoute1985_2010_ECO_RW09_011211" xfId="1991" xr:uid="{F5892A76-D2E7-451A-B518-BA2EC4356C8F}"/>
    <cellStyle name="Normal 6 3" xfId="1992" xr:uid="{90A99CAE-B118-4796-A3B5-993180438791}"/>
    <cellStyle name="Normal 6 3 2" xfId="1993" xr:uid="{196E622C-D557-429E-96FB-AB7F99231A3D}"/>
    <cellStyle name="Normal 6 3 3" xfId="1994" xr:uid="{CDAC5CD1-C5B4-4B8C-981C-088186DB2743}"/>
    <cellStyle name="Normal 6 3 3 2" xfId="1995" xr:uid="{DA27C6BF-F361-440C-BDFC-1F85863F6B66}"/>
    <cellStyle name="Normal 6 3 3_SPW_SPF_MT_kmParTypeVéhTypeRoute1985_2010_ECO_RW09_011211" xfId="1996" xr:uid="{5A5BA2DF-1A8A-4E4F-AA83-4E94CE3E60A5}"/>
    <cellStyle name="Normal 6 3 4" xfId="1997" xr:uid="{C49ABCC6-3EF1-4EA5-8018-4D2B7211E548}"/>
    <cellStyle name="Normal 6 3 4 2" xfId="1998" xr:uid="{F18FEBA5-A151-4A65-8BC4-E31270E5999D}"/>
    <cellStyle name="Normal 6 3 4_SPW_SPF_MT_kmParTypeVéhTypeRoute1985_2010_ECO_RW09_011211" xfId="1999" xr:uid="{3541DC85-4354-48C9-BDF8-8CC343DF17F7}"/>
    <cellStyle name="Normal 6 3_SPW_SPF_MT_kmParTypeVéhTypeRoute1985_2010_ECO_RW09_011211" xfId="2000" xr:uid="{DA942A4A-F81D-4FDE-A91A-CE3A46A4FADC}"/>
    <cellStyle name="Normal 6 4" xfId="2001" xr:uid="{75D5280F-1F40-4E25-9AEB-AE74F2C30117}"/>
    <cellStyle name="Normal 6 5" xfId="2002" xr:uid="{DA232933-AF3F-48D3-9BA6-C9A00A220A1A}"/>
    <cellStyle name="Normal 6 6" xfId="2003" xr:uid="{1EFAF887-5193-4395-A41E-13658ABF9938}"/>
    <cellStyle name="Normal 6 7" xfId="2004" xr:uid="{A840C676-5C99-42A7-8835-40151D6EFA30}"/>
    <cellStyle name="Normal 6_SPW_SPF_MT_kmParTypeVéhTypeRoute1985_2010_ECO_RW09_011211" xfId="2005" xr:uid="{AFB76852-01AA-4306-AF5E-68E127CAAE6D}"/>
    <cellStyle name="Normal 7" xfId="2006" xr:uid="{1C00ECF2-5A2D-48EB-8FE3-5B6888350540}"/>
    <cellStyle name="Normal 7 2" xfId="2007" xr:uid="{A8978398-B199-4C1D-9DF4-8C91DE2BD531}"/>
    <cellStyle name="Normal 7 2 2" xfId="2008" xr:uid="{FD190AD9-BDBD-4DFA-90C9-F80878A789A0}"/>
    <cellStyle name="Normal 7 2 3" xfId="2009" xr:uid="{2F93FADE-BD78-4262-80B1-D4C436043E4E}"/>
    <cellStyle name="Normal 7 2 3 2" xfId="2010" xr:uid="{12154E55-424B-4D5E-840A-B1C379B0F2CD}"/>
    <cellStyle name="Normal 7 2 3_SPW_SPF_MT_kmParTypeVéhTypeRoute1985_2010_ECO_RW09_011211" xfId="2011" xr:uid="{0C6D9545-6585-49FE-AAE6-2172CFA85AAD}"/>
    <cellStyle name="Normal 7 2 4" xfId="2012" xr:uid="{D148A267-8353-4EED-B3FA-DF888B8CC1C4}"/>
    <cellStyle name="Normal 7 2 4 2" xfId="2013" xr:uid="{CD3B5A37-AECE-42C1-B517-AF30C813D6AC}"/>
    <cellStyle name="Normal 7 2 4_SPW_SPF_MT_kmParTypeVéhTypeRoute1985_2010_ECO_RW09_011211" xfId="2014" xr:uid="{EBCBD2F8-2211-416F-BC30-C52405B4F3EB}"/>
    <cellStyle name="Normal 7 2_SPW_SPF_MT_kmParTypeVéhTypeRoute1985_2010_ECO_RW09_011211" xfId="2015" xr:uid="{E3DFEA07-1897-4F67-B157-A6A745E93CA0}"/>
    <cellStyle name="Normal 7 3" xfId="2016" xr:uid="{47752C1C-1F80-4A36-B38B-31E4C2710922}"/>
    <cellStyle name="Normal 7 3 2" xfId="2017" xr:uid="{92771C87-E4A2-4405-9457-7FCA189DBDF1}"/>
    <cellStyle name="Normal 7 3 3" xfId="2018" xr:uid="{A39915B2-C8FD-4A5A-8F5D-D45C5F83F911}"/>
    <cellStyle name="Normal 7 3 3 2" xfId="2019" xr:uid="{B4E8A478-4C79-47C8-A88B-7146DF0C80F7}"/>
    <cellStyle name="Normal 7 3 3_SPW_SPF_MT_kmParTypeVéhTypeRoute1985_2010_ECO_RW09_011211" xfId="2020" xr:uid="{BDFD78FD-E070-4D11-ADD9-7F6B6E7DA5DC}"/>
    <cellStyle name="Normal 7 3 4" xfId="2021" xr:uid="{5569A7D9-8E33-4467-8B10-8FF11727BE64}"/>
    <cellStyle name="Normal 7 3 4 2" xfId="2022" xr:uid="{9AC708A8-4DB5-41C0-8556-E19D7840408E}"/>
    <cellStyle name="Normal 7 3 4_SPW_SPF_MT_kmParTypeVéhTypeRoute1985_2010_ECO_RW09_011211" xfId="2023" xr:uid="{1C969290-946D-4797-AC35-ECDF4BB760B4}"/>
    <cellStyle name="Normal 7 3_SPW_SPF_MT_kmParTypeVéhTypeRoute1985_2010_ECO_RW09_011211" xfId="2024" xr:uid="{4C2E6A99-B584-4827-A557-A430AC73EABF}"/>
    <cellStyle name="Normal 7 4" xfId="2025" xr:uid="{C79E55B1-8311-4B72-961A-7A7395EA00C9}"/>
    <cellStyle name="Normal 7 5" xfId="2026" xr:uid="{79035A74-E1FE-4CB0-A775-F1D99CB06CAB}"/>
    <cellStyle name="Normal 7 6" xfId="2027" xr:uid="{F24EE0D3-C1DB-4AB0-B8CB-B3DBB6566C49}"/>
    <cellStyle name="Normal 7 7" xfId="2028" xr:uid="{8A10BF5A-8C1B-4CE9-B327-6358D1FB54E5}"/>
    <cellStyle name="Normal 7_SPW_SPF_MT_kmParTypeVéhTypeRoute1985_2010_ECO_RW09_011211" xfId="2029" xr:uid="{41204367-71D1-4504-8BA6-BE6C6AFEABEC}"/>
    <cellStyle name="Normal 8" xfId="2030" xr:uid="{AED87FB9-E039-44B5-A54B-7E91EEC0680F}"/>
    <cellStyle name="Normal 8 2" xfId="2031" xr:uid="{75A0AF32-D4FD-4920-BB24-7DC9E9C71CCD}"/>
    <cellStyle name="Normal 8 2 2" xfId="2032" xr:uid="{A2C84908-040E-4D04-97A3-E3F716A6AE7F}"/>
    <cellStyle name="Normal 8 2 3" xfId="2033" xr:uid="{11ADBED2-C4F0-4C0B-899D-336536FED709}"/>
    <cellStyle name="Normal 8 2_SPW_SPF_MT_kmParTypeVéhTypeRoute1985_2010_ECO_RW09_011211" xfId="2034" xr:uid="{33994FFF-20A9-451B-9BFF-FFE141A7E27A}"/>
    <cellStyle name="Normal 8 3" xfId="2035" xr:uid="{B8496955-6FAE-4941-B844-F5DBAC823335}"/>
    <cellStyle name="Normal 8 3 2" xfId="2036" xr:uid="{7E02159D-1580-4D59-9064-828E0D237F66}"/>
    <cellStyle name="Normal 8 3 3" xfId="2037" xr:uid="{3D0EAC1A-8D23-460F-9714-939255DD2640}"/>
    <cellStyle name="Normal 8 3_SPW_SPF_MT_kmParTypeVéhTypeRoute1985_2010_ECO_RW09_011211" xfId="2038" xr:uid="{1D388FDF-0810-44A1-A9F9-900DB82B6F1C}"/>
    <cellStyle name="Normal 8 4" xfId="2039" xr:uid="{91124DCC-147C-4108-9161-EF8C3F1FE92C}"/>
    <cellStyle name="Normal 8 4 2" xfId="2040" xr:uid="{120BD067-AEFF-4B07-B6B1-AC2EC2F0B92C}"/>
    <cellStyle name="Normal 8 4 3" xfId="2041" xr:uid="{D6EABB58-4A88-4450-AB12-1638CE8E6A10}"/>
    <cellStyle name="Normal 8 4_SPW_SPF_MT_kmParTypeVéhTypeRoute1985_2010_ECO_RW09_011211" xfId="2042" xr:uid="{DFBC9A96-E623-470B-9B67-C2268D322B8B}"/>
    <cellStyle name="Normal 8 5" xfId="2043" xr:uid="{4410B266-EAE9-4EEE-A820-0E27D978D032}"/>
    <cellStyle name="Normal 8 6" xfId="2044" xr:uid="{37D0AC69-C709-44E4-9C31-3FDD4B8730B2}"/>
    <cellStyle name="Normal 8 7" xfId="2045" xr:uid="{F90F4B25-9418-4D01-B1D5-B8C39298FC8E}"/>
    <cellStyle name="Normal 8_SPW_SPF_MT_kmParTypeVéhTypeRoute1985_2010_ECO_RW09_011211" xfId="2046" xr:uid="{72ACABAA-DCAC-476B-AEDE-64B421D0C1EC}"/>
    <cellStyle name="Normal 9" xfId="2047" xr:uid="{D22138A7-2EF2-4B03-9C58-179A29727892}"/>
    <cellStyle name="Normal 9 2" xfId="2048" xr:uid="{95AD3247-D6AE-415C-AD5A-B35DBE69C5F1}"/>
    <cellStyle name="Normal 9 2 2" xfId="2049" xr:uid="{71E662C0-8203-44FF-8E54-546752AE7565}"/>
    <cellStyle name="Normal 9 2 2 2" xfId="2050" xr:uid="{DD881693-740E-4D10-9CEE-88EA5CF0456B}"/>
    <cellStyle name="Normal 9 2 2 3" xfId="2051" xr:uid="{0CB535D4-6A60-4630-88F5-6ECFCF5A9B0B}"/>
    <cellStyle name="Normal 9 2 2_SPW_SPF_MT_kmParTypeVéhTypeRoute1985_2010_ECO_RW09_011211" xfId="2052" xr:uid="{D4F62032-B6C8-4B91-BA66-0FBCD5EDA68B}"/>
    <cellStyle name="Normal 9 2 3" xfId="2053" xr:uid="{A57DA406-DE9D-4C25-BD0A-39DAF9C3530D}"/>
    <cellStyle name="Normal 9 2 3 2" xfId="2054" xr:uid="{C59C4277-A1FC-4A5A-8EBA-DB47E1F5CB06}"/>
    <cellStyle name="Normal 9 2 3 3" xfId="2055" xr:uid="{EFF93407-FCD1-4C58-B429-A4D6F5193297}"/>
    <cellStyle name="Normal 9 2 3_SPW_SPF_MT_kmParTypeVéhTypeRoute1985_2010_ECO_RW09_011211" xfId="2056" xr:uid="{AF8D3A8E-5E20-4BAE-A957-E46501011029}"/>
    <cellStyle name="Normal 9 2 4" xfId="2057" xr:uid="{A9D0B816-43BA-4160-BB3D-CB1D475086F2}"/>
    <cellStyle name="Normal 9 2 5" xfId="2058" xr:uid="{EAC2698D-3C92-4908-8826-1D9344B213C4}"/>
    <cellStyle name="Normal 9 2 5 2" xfId="2059" xr:uid="{2B7DD80D-A410-49DE-B34A-235664869C4C}"/>
    <cellStyle name="Normal 9 2 5_SPW_SPF_MT_kmParTypeVéhTypeRoute1985_2010_ECO_RW09_011211" xfId="2060" xr:uid="{24FF372D-AA35-4E41-BDF6-5BDD19EE1DE9}"/>
    <cellStyle name="Normal 9 2 6" xfId="2061" xr:uid="{0BA776A2-1DED-4744-850F-07B74070B248}"/>
    <cellStyle name="Normal 9 2 6 2" xfId="2062" xr:uid="{EE26A651-8B30-489F-B763-1336B1F1C20D}"/>
    <cellStyle name="Normal 9 2 6_SPW_SPF_MT_kmParTypeVéhTypeRoute1985_2010_ECO_RW09_011211" xfId="2063" xr:uid="{50594BC1-909F-4C18-A8B4-2A88F921D754}"/>
    <cellStyle name="Normal 9 2_SPW_SPF_MT_kmParTypeVéhTypeRoute1985_2010_ECO_RW09_011211" xfId="2064" xr:uid="{4975322B-7706-4116-BDF2-FBA58FA86751}"/>
    <cellStyle name="Normal 9 3" xfId="2065" xr:uid="{B522BC11-1FFF-4CD8-8C62-DD450B9E6CED}"/>
    <cellStyle name="Normal 9 3 2" xfId="2066" xr:uid="{8E7E5104-BA82-47A8-9116-13A7ECD83573}"/>
    <cellStyle name="Normal 9 3 3" xfId="2067" xr:uid="{5EC3756D-6683-4920-B544-93D30A9342E7}"/>
    <cellStyle name="Normal 9 3 3 2" xfId="2068" xr:uid="{98444F9E-BABB-43A0-9BC3-36B9C721D3FE}"/>
    <cellStyle name="Normal 9 3 3_SPW_SPF_MT_kmParTypeVéhTypeRoute1985_2010_ECO_RW09_011211" xfId="2069" xr:uid="{32B1017A-DADA-4E49-A883-A06664E25B20}"/>
    <cellStyle name="Normal 9 3 4" xfId="2070" xr:uid="{BDADF947-879E-4F3D-ABB6-A1E1927DD18C}"/>
    <cellStyle name="Normal 9 3 4 2" xfId="2071" xr:uid="{4CA10780-3CFD-4F78-AB65-84032609A64F}"/>
    <cellStyle name="Normal 9 3 4_SPW_SPF_MT_kmParTypeVéhTypeRoute1985_2010_ECO_RW09_011211" xfId="2072" xr:uid="{8034FAB0-DAB9-4770-9FB3-80699A7B1266}"/>
    <cellStyle name="Normal 9 3_SPW_SPF_MT_kmParTypeVéhTypeRoute1985_2010_ECO_RW09_011211" xfId="2073" xr:uid="{A4B2EC76-8704-4FC1-98E3-BA54673F60C4}"/>
    <cellStyle name="Normal 9 4" xfId="2074" xr:uid="{C0C11027-B215-496E-822E-D928F942F611}"/>
    <cellStyle name="Normal 9 5" xfId="2075" xr:uid="{B269F51A-7C84-49B4-AC40-25914DEF19C1}"/>
    <cellStyle name="Normal 9 6" xfId="2076" xr:uid="{6E30D562-7559-422B-8DD9-53784559314F}"/>
    <cellStyle name="Normal 9_SPW_SPF_MT_kmParTypeVéhTypeRoute1985_2010_ECO_RW09_011211" xfId="2077" xr:uid="{F645EA23-2C34-48DF-92E1-2B599ECAD88C}"/>
    <cellStyle name="Normal GHG Numbers (0.00)" xfId="2078" xr:uid="{FE8C2B61-8F28-47EC-A797-4B0AF28B18A1}"/>
    <cellStyle name="Normal GHG Textfiels Bold" xfId="2079" xr:uid="{9C140888-DC02-49AE-9790-8FB3DF29A974}"/>
    <cellStyle name="Normal GHG whole table" xfId="2080" xr:uid="{765197A5-1D8D-44EC-B8DE-26A5B298E8E2}"/>
    <cellStyle name="Normal GHG whole table 2" xfId="2570" xr:uid="{16D474B7-3148-498E-9FDD-9C0610160BFC}"/>
    <cellStyle name="Normal GHG-Shade" xfId="2081" xr:uid="{BB0B1690-24C5-4A29-B511-F3BC7CA175D9}"/>
    <cellStyle name="Normal GHG-Shade 2" xfId="2572" xr:uid="{9541E945-2550-4A93-A6D6-C2BDAD92D141}"/>
    <cellStyle name="Normal GHG-Shade 3" xfId="2571" xr:uid="{7A62CB16-8579-4D51-B0A6-8B7EE0ADC37A}"/>
    <cellStyle name="Normál_Munka1" xfId="2573" xr:uid="{020D8676-BEF6-4F0A-8BEA-0E611FAF01E6}"/>
    <cellStyle name="Note 2" xfId="2082" xr:uid="{B9E0EEE4-22FA-4CD5-BE13-82415073CE68}"/>
    <cellStyle name="Notitie" xfId="2083" xr:uid="{F455A57D-9AE7-42B6-909E-A3DFCB247B34}"/>
    <cellStyle name="Ongeldig" xfId="2084" xr:uid="{6C8C4C6C-2110-4C07-8E86-3D29D3336BF9}"/>
    <cellStyle name="Output 2" xfId="2086" xr:uid="{78D96C89-161C-4D82-9FD1-11981E586BD4}"/>
    <cellStyle name="Output 2 2" xfId="2522" xr:uid="{5E2A0FC7-6648-410F-8346-C2A968795699}"/>
    <cellStyle name="Output 3" xfId="2085" xr:uid="{12E47550-68E0-4221-BF06-002026D9AF23}"/>
    <cellStyle name="Pattern" xfId="2087" xr:uid="{7F470BCB-DBAA-43A5-99E4-F48627B19B11}"/>
    <cellStyle name="Percent" xfId="1" builtinId="5"/>
    <cellStyle name="Percent 2" xfId="2088" xr:uid="{2653D14A-9AED-4787-9F7E-04A8275FD9E8}"/>
    <cellStyle name="Percent 2 2" xfId="2089" xr:uid="{91ED6F20-1AD1-4953-A0F5-591CB0D1F06F}"/>
    <cellStyle name="Percent 3" xfId="2090" xr:uid="{796447ED-A996-4B9C-A06F-7B50B0068182}"/>
    <cellStyle name="Pourcentage 10" xfId="2091" xr:uid="{E36ADE40-FCD8-4471-ABB5-BB9D9175AE3F}"/>
    <cellStyle name="Pourcentage 10 2" xfId="2092" xr:uid="{B433B073-9A40-44DD-AB26-2161E670AA83}"/>
    <cellStyle name="Pourcentage 10 2 2" xfId="2093" xr:uid="{C5D2D0A3-10D4-466B-BC3E-493609640007}"/>
    <cellStyle name="Pourcentage 10 3" xfId="2094" xr:uid="{4D7F8DB3-10BF-40FC-98A0-80002F5064DB}"/>
    <cellStyle name="Pourcentage 10 4" xfId="2095" xr:uid="{DBA60BEB-34AD-475C-BD76-9D622B604C7E}"/>
    <cellStyle name="Pourcentage 10 4 2" xfId="2096" xr:uid="{D845C5CA-0155-4F34-A763-A7DDAFF937C1}"/>
    <cellStyle name="Pourcentage 11" xfId="2097" xr:uid="{51406C89-E966-4E4D-A4BF-2432972FBC63}"/>
    <cellStyle name="Pourcentage 11 2" xfId="2098" xr:uid="{1AA8E0F1-0980-400E-9E41-AECF792FB872}"/>
    <cellStyle name="Pourcentage 11 3" xfId="2099" xr:uid="{32A81032-A91E-404A-8517-5A8332CFA417}"/>
    <cellStyle name="Pourcentage 12" xfId="2100" xr:uid="{0DE7AE1C-77AC-4A60-9D6F-CE3CEFE26A0E}"/>
    <cellStyle name="Pourcentage 13" xfId="2101" xr:uid="{27C73D37-9802-4011-A32B-DF12CE8F49D1}"/>
    <cellStyle name="Pourcentage 14" xfId="2102" xr:uid="{F0468276-FB33-4C9D-A651-65F45A8EB739}"/>
    <cellStyle name="Pourcentage 14 2" xfId="2103" xr:uid="{6FC7DA6C-655F-40E8-ABCC-E55315DC2301}"/>
    <cellStyle name="Pourcentage 15" xfId="2104" xr:uid="{D2C4B76A-5CB8-46FA-BE8E-325510298D8F}"/>
    <cellStyle name="Pourcentage 2" xfId="2105" xr:uid="{9883CCA1-D8CE-4B51-9F67-6DD7BD37597D}"/>
    <cellStyle name="Pourcentage 2 2" xfId="2106" xr:uid="{30936F82-49A0-4064-B3F9-0CCAA1B4C873}"/>
    <cellStyle name="Pourcentage 2 2 2" xfId="2107" xr:uid="{CAC1F94E-A0D2-4B02-985C-7D78007E061F}"/>
    <cellStyle name="Pourcentage 2 2_Global2011PROVISOIRE" xfId="2108" xr:uid="{E3981CE6-D962-4232-A3E7-3B711E0AB931}"/>
    <cellStyle name="Pourcentage 2 3" xfId="2109" xr:uid="{A1855CFC-3AD1-4BE4-83D5-EBD7B694A995}"/>
    <cellStyle name="Pourcentage 2 4" xfId="2110" xr:uid="{47FDB9BA-E8C4-46BE-8972-3BC9D2B95D19}"/>
    <cellStyle name="Pourcentage 2 4 2" xfId="2111" xr:uid="{BA8DB8DC-3883-4D36-8FF3-A4261DEBF01B}"/>
    <cellStyle name="Pourcentage 3" xfId="2112" xr:uid="{44EE5E5C-E1BD-4AD8-985F-7FFFE7D5FF7D}"/>
    <cellStyle name="Pourcentage 3 2" xfId="2113" xr:uid="{1098F233-607E-449A-9FE3-17AD1B29006A}"/>
    <cellStyle name="Pourcentage 3 2 2" xfId="2114" xr:uid="{852D3FE0-75AD-40B4-AA32-8159007DC8CD}"/>
    <cellStyle name="Pourcentage 3 3" xfId="2115" xr:uid="{6772D4A1-D3BA-4CA8-950A-E64F96796EBB}"/>
    <cellStyle name="Pourcentage 3 4" xfId="2116" xr:uid="{4A6D1A1F-8E64-488B-84F8-732712B0ADED}"/>
    <cellStyle name="Pourcentage 3 4 2" xfId="2117" xr:uid="{3A262591-0C47-41DF-8EEE-9A3C863DDAE9}"/>
    <cellStyle name="Pourcentage 4" xfId="2118" xr:uid="{110F93D4-D6D0-449C-934B-5D16A680BC2E}"/>
    <cellStyle name="Pourcentage 4 10" xfId="2119" xr:uid="{DA8E9F72-E1EF-4F1C-BE6B-81273623F955}"/>
    <cellStyle name="Pourcentage 4 10 2" xfId="2120" xr:uid="{949E87BB-34E6-4E20-8282-24D20A2FF831}"/>
    <cellStyle name="Pourcentage 4 2" xfId="2121" xr:uid="{3D3C10C3-E2F5-44B7-BF79-54A62D9B8614}"/>
    <cellStyle name="Pourcentage 4 3" xfId="2122" xr:uid="{862100C0-0DD6-4824-9048-D3892D1D688F}"/>
    <cellStyle name="Pourcentage 4 4" xfId="2123" xr:uid="{3DFFA28A-F792-4BF1-89D8-A74BF7A872AC}"/>
    <cellStyle name="Pourcentage 4 5" xfId="2124" xr:uid="{2F8F2DF7-5ABF-4B06-BAFE-1110BF85DBC6}"/>
    <cellStyle name="Pourcentage 4 6" xfId="2125" xr:uid="{EBDDB123-0608-4405-89C9-4D944806FE5F}"/>
    <cellStyle name="Pourcentage 4 6 2" xfId="2126" xr:uid="{193852DA-EFA6-479D-9A4A-4BB56B18C59E}"/>
    <cellStyle name="Pourcentage 4 6 2 2" xfId="2127" xr:uid="{09C89E07-B92E-41A7-90C9-6F53DBECBA0A}"/>
    <cellStyle name="Pourcentage 4 6 2 3" xfId="2128" xr:uid="{64276C93-AFD6-4231-BA3C-F43161990126}"/>
    <cellStyle name="Pourcentage 4 6 2 4" xfId="2129" xr:uid="{5631A9F5-84FA-41E6-968F-FBEDAD508676}"/>
    <cellStyle name="Pourcentage 4 6 2 4 2" xfId="2130" xr:uid="{44864F76-B310-49B1-95CF-B20D2E7B17B3}"/>
    <cellStyle name="Pourcentage 4 6 2 5" xfId="2131" xr:uid="{B16E38A6-A763-474D-9D13-5647204E88D7}"/>
    <cellStyle name="Pourcentage 4 6 2 5 2" xfId="2132" xr:uid="{03BD3023-0476-48F9-9A9A-477F2C3E9860}"/>
    <cellStyle name="Pourcentage 4 6 3" xfId="2133" xr:uid="{95F65C01-95D2-4E9D-A709-D8D7BC1CAE78}"/>
    <cellStyle name="Pourcentage 4 6 3 2" xfId="2134" xr:uid="{1DA68641-2639-44E5-AE15-B636E34B2B44}"/>
    <cellStyle name="Pourcentage 4 6 3 3" xfId="2135" xr:uid="{D9A87ADC-E142-4EA2-B68B-4CFFF0470096}"/>
    <cellStyle name="Pourcentage 4 6 3 3 2" xfId="2136" xr:uid="{995129BE-4FE2-49D2-ACC3-C8A9FA042E05}"/>
    <cellStyle name="Pourcentage 4 6 3 4" xfId="2137" xr:uid="{681A196A-66B7-4D24-B0B4-DC31212DED14}"/>
    <cellStyle name="Pourcentage 4 6 3 4 2" xfId="2138" xr:uid="{1D2B4821-6D01-4EF2-811C-DEBB04734274}"/>
    <cellStyle name="Pourcentage 4 7" xfId="2139" xr:uid="{EA85C20A-28F2-4FCA-A6F1-3C56F25561A0}"/>
    <cellStyle name="Pourcentage 4 8" xfId="2140" xr:uid="{9ABE7016-78CE-423E-A1D0-4352857F61A7}"/>
    <cellStyle name="Pourcentage 4 9" xfId="2141" xr:uid="{A24AAC15-3302-44C3-B7EE-B30E1709F050}"/>
    <cellStyle name="Pourcentage 4 9 2" xfId="2142" xr:uid="{18E9744B-71B6-4FB5-8DD6-A97FDFBECA26}"/>
    <cellStyle name="Pourcentage 5" xfId="2143" xr:uid="{7919C4C0-7112-4C4C-BB21-890A57756142}"/>
    <cellStyle name="Pourcentage 5 2" xfId="2144" xr:uid="{D15F8F12-3608-4C98-B49E-E5A4152DEF59}"/>
    <cellStyle name="Pourcentage 5 2 2" xfId="2145" xr:uid="{44CF8188-04B6-43C0-8F7A-4EC52CE72F84}"/>
    <cellStyle name="Pourcentage 5 3" xfId="2146" xr:uid="{8D5CF5AE-892C-438D-A642-BEFF071C4CCF}"/>
    <cellStyle name="Pourcentage 5 4" xfId="2147" xr:uid="{660B0B01-CA30-4FE9-AEF4-280372B27230}"/>
    <cellStyle name="Pourcentage 5 4 2" xfId="2148" xr:uid="{7F93AD6A-9024-429E-9C1A-D7D5A6F85BEA}"/>
    <cellStyle name="Pourcentage 6" xfId="2149" xr:uid="{84A0AA11-150A-4E6E-85E4-C7DAC2E98DB6}"/>
    <cellStyle name="Pourcentage 6 2" xfId="2150" xr:uid="{C031B825-D2D2-4EC8-9DE6-C9F5514D7E31}"/>
    <cellStyle name="Pourcentage 6 2 2" xfId="2151" xr:uid="{FA2A6E05-34AA-40AF-BB24-284163197555}"/>
    <cellStyle name="Pourcentage 6 3" xfId="2152" xr:uid="{269D3CC9-0CB6-4C9A-94BA-26BF07B38951}"/>
    <cellStyle name="Pourcentage 6 4" xfId="2153" xr:uid="{BC363112-DA24-430E-A61F-299607B6C842}"/>
    <cellStyle name="Pourcentage 6 4 2" xfId="2154" xr:uid="{240F16CB-B20C-4B94-99FC-5527B1FE305D}"/>
    <cellStyle name="Pourcentage 7" xfId="2155" xr:uid="{E5C26749-8A8C-4F6A-B37C-C5E289D18B32}"/>
    <cellStyle name="Pourcentage 7 2" xfId="2156" xr:uid="{4ADA0DFE-4296-40E5-B028-23231A791C1E}"/>
    <cellStyle name="Pourcentage 7 2 2" xfId="2157" xr:uid="{7FC9254A-A244-45CC-B678-DC554B857EDF}"/>
    <cellStyle name="Pourcentage 7 3" xfId="2158" xr:uid="{1D43CBDC-CA88-4C63-90B3-CE5BE5E2DBB2}"/>
    <cellStyle name="Pourcentage 7 4" xfId="2159" xr:uid="{6AD3A166-2048-43E2-8AFD-E4F42535BF67}"/>
    <cellStyle name="Pourcentage 7 4 2" xfId="2160" xr:uid="{FA802F16-2875-4D8E-B72B-EEBF728E1ABF}"/>
    <cellStyle name="Pourcentage 8" xfId="2161" xr:uid="{FED13854-1BA1-46FF-9913-F4DBA0754CEB}"/>
    <cellStyle name="Pourcentage 8 2" xfId="2162" xr:uid="{315C5390-5A6B-450E-A803-E6CA60BEC7CF}"/>
    <cellStyle name="Pourcentage 8 2 2" xfId="2163" xr:uid="{222D263C-13FC-4C34-A98B-BD3C45255AAC}"/>
    <cellStyle name="Pourcentage 8 3" xfId="2164" xr:uid="{15DD7CF1-FF5C-485F-92C6-0A1BD43BDDFD}"/>
    <cellStyle name="Pourcentage 8 4" xfId="2165" xr:uid="{B01F3964-6C1D-4700-9914-27018C1BDAC6}"/>
    <cellStyle name="Pourcentage 8 4 2" xfId="2166" xr:uid="{97848132-0959-4CFD-8F49-44E44255F234}"/>
    <cellStyle name="Pourcentage 9" xfId="2167" xr:uid="{DBFF5C8E-0665-4F0E-839B-D7460F8766D5}"/>
    <cellStyle name="Pourcentage 9 2" xfId="2168" xr:uid="{A5A5EBB3-E435-4A79-A492-D381793FC78B}"/>
    <cellStyle name="Pourcentage 9 2 2" xfId="2169" xr:uid="{6F196DD4-BC73-486E-9C64-831F351D4BE3}"/>
    <cellStyle name="Pourcentage 9 3" xfId="2170" xr:uid="{A52A743A-0226-40EC-AB06-CB67C28213DA}"/>
    <cellStyle name="Pourcentage 9 4" xfId="2171" xr:uid="{AA4D5FF3-E145-4479-8363-80226137F255}"/>
    <cellStyle name="Pourcentage 9 4 2" xfId="2172" xr:uid="{EE67DB53-F7B2-4AE7-9625-2B786F6C85EB}"/>
    <cellStyle name="Procent 10" xfId="2173" xr:uid="{3E50F0DC-C89B-4EFF-BAD5-ACF65001D327}"/>
    <cellStyle name="Procent 11" xfId="2174" xr:uid="{31BC4466-FC77-4D36-A38C-11C62466F653}"/>
    <cellStyle name="Procent 12" xfId="2175" xr:uid="{2ED3B9A5-A775-4D90-A4CC-46A466A2B54F}"/>
    <cellStyle name="Procent 13" xfId="2176" xr:uid="{A8DB2D78-A1B3-40B2-8E17-4B27006C67E7}"/>
    <cellStyle name="Procent 14" xfId="2177" xr:uid="{C2225AD7-71E0-4518-A0AF-7109E15070A9}"/>
    <cellStyle name="Procent 15" xfId="2178" xr:uid="{18AB9E25-9471-4AA3-A49A-27D82D343120}"/>
    <cellStyle name="Procent 16" xfId="2179" xr:uid="{47275E6C-4E27-4F6D-8393-3F060C06308B}"/>
    <cellStyle name="Procent 17" xfId="2180" xr:uid="{02BE2DE6-921B-409F-8480-EEC71D32E4C5}"/>
    <cellStyle name="Procent 18" xfId="2181" xr:uid="{2548473F-D704-45CB-A115-0A0D03F2221C}"/>
    <cellStyle name="Procent 19" xfId="2182" xr:uid="{09D5D507-5C1A-4C19-A3D5-77E0E7455D6D}"/>
    <cellStyle name="Procent 2" xfId="2183" xr:uid="{8C5CDC42-6682-4493-A879-B4E94EDA54B1}"/>
    <cellStyle name="Procent 20" xfId="2184" xr:uid="{3484D0D9-78D5-4AF3-8313-238032932263}"/>
    <cellStyle name="Procent 21" xfId="2185" xr:uid="{9C6E6839-218E-42E4-B2BE-2A1B38A5B636}"/>
    <cellStyle name="Procent 22" xfId="2186" xr:uid="{23401ED2-B175-42FD-B088-891708F04964}"/>
    <cellStyle name="Procent 23" xfId="2187" xr:uid="{C0F78542-C59C-4C7D-9A95-AA1CB5702AF4}"/>
    <cellStyle name="Procent 24" xfId="2188" xr:uid="{0CDF62B3-DFB1-4216-9A16-3D7EF54F6092}"/>
    <cellStyle name="Procent 25" xfId="2189" xr:uid="{5F914914-D605-4874-A48A-D8B0989BB6C2}"/>
    <cellStyle name="Procent 26" xfId="2190" xr:uid="{45DCB365-A869-4A3A-8A8D-0C0C513547AF}"/>
    <cellStyle name="Procent 27" xfId="2191" xr:uid="{4DF0D703-B8A0-4347-9096-B67507F69719}"/>
    <cellStyle name="Procent 28" xfId="2192" xr:uid="{B335B010-B39D-46A1-9F0A-3F7DA78C63DF}"/>
    <cellStyle name="Procent 29" xfId="2193" xr:uid="{A71F4012-4F5A-481C-A110-E2C8B58EE329}"/>
    <cellStyle name="Procent 3" xfId="2194" xr:uid="{EF104A0B-87BE-4343-B982-76BAC9B10B73}"/>
    <cellStyle name="Procent 30" xfId="2195" xr:uid="{59325D93-1F04-4B8C-B913-9AF7351D7338}"/>
    <cellStyle name="Procent 31" xfId="2196" xr:uid="{8DBE4CD1-01C3-4717-922E-96C2FBBDA305}"/>
    <cellStyle name="Procent 32" xfId="2197" xr:uid="{5D2053A4-D19B-4520-AB9E-00480E4785E3}"/>
    <cellStyle name="Procent 33" xfId="2198" xr:uid="{5EE96954-1736-4B39-BD88-C3BD45EF4E32}"/>
    <cellStyle name="Procent 34" xfId="2199" xr:uid="{FC53AF42-F814-4006-B14C-040F1F10BC0D}"/>
    <cellStyle name="Procent 35" xfId="2200" xr:uid="{D1C053F1-DA90-4705-A107-C23D648828D4}"/>
    <cellStyle name="Procent 36" xfId="2201" xr:uid="{0BB7A257-1181-4315-A947-B78DDA92078F}"/>
    <cellStyle name="Procent 37" xfId="2202" xr:uid="{B6542F31-B2FC-47FF-8961-15E2F6C8CBB5}"/>
    <cellStyle name="Procent 38" xfId="2203" xr:uid="{4CAAA4F8-0344-44FF-92F6-9B00C2D423DD}"/>
    <cellStyle name="Procent 39" xfId="2204" xr:uid="{2B937831-8420-496F-957E-E9E2BDC7BB02}"/>
    <cellStyle name="Procent 4" xfId="2205" xr:uid="{55404293-DDC7-4E35-9444-5E064F8F34D7}"/>
    <cellStyle name="Procent 40" xfId="2206" xr:uid="{1BC710EF-0ECF-44AC-A763-79140837FEEA}"/>
    <cellStyle name="Procent 41" xfId="2207" xr:uid="{86FF54A1-9A75-495E-AA32-70B150431F8A}"/>
    <cellStyle name="Procent 5" xfId="2208" xr:uid="{35E9C275-BE7F-4EEB-8C03-2017261F6E2F}"/>
    <cellStyle name="Procent 6" xfId="2209" xr:uid="{850BABDD-506C-47F4-9D85-02223F8B3417}"/>
    <cellStyle name="Procent 7" xfId="2210" xr:uid="{C3A00CD3-37FF-4E26-A81F-C7D536D0FB41}"/>
    <cellStyle name="Procent 8" xfId="2211" xr:uid="{5F662ADF-D88D-4F06-B134-699EFEABA176}"/>
    <cellStyle name="Procent 9" xfId="2212" xr:uid="{4B7F7D1C-8FAD-4A2E-AD14-60965E21E1A8}"/>
    <cellStyle name="SAPBEXaggData" xfId="2213" xr:uid="{2E433496-1E7A-42AC-89D6-2DF2F8C3A6CE}"/>
    <cellStyle name="SAPBEXaggDataEmph" xfId="2214" xr:uid="{9549AA66-5D59-4B22-B921-1C37EA96870D}"/>
    <cellStyle name="SAPBEXaggItem" xfId="2215" xr:uid="{5CCB5052-F301-4DA5-82A1-94ACC8A8608A}"/>
    <cellStyle name="SAPBEXaggItemX" xfId="2216" xr:uid="{0C57D4F3-0CA1-4C0E-B570-2F464F35E1D0}"/>
    <cellStyle name="SAPBEXchaText" xfId="2217" xr:uid="{E5E15BA8-051D-4472-8704-E2E15231DAB2}"/>
    <cellStyle name="SAPBEXexcBad7" xfId="2218" xr:uid="{4CE7BE3C-F157-46C1-ADAC-EE5C005A0F54}"/>
    <cellStyle name="SAPBEXexcBad8" xfId="2219" xr:uid="{D736A69E-7AEF-45CF-9383-2ED3961CFCD3}"/>
    <cellStyle name="SAPBEXexcBad9" xfId="2220" xr:uid="{E5A11171-E91A-49CD-BEDC-D949EFA76ED8}"/>
    <cellStyle name="SAPBEXexcCritical4" xfId="2221" xr:uid="{A518CD28-FA6E-4A75-914B-65AF9E2E6302}"/>
    <cellStyle name="SAPBEXexcCritical5" xfId="2222" xr:uid="{3E6519C6-122B-4EB1-91B0-C4EF52D802E3}"/>
    <cellStyle name="SAPBEXexcCritical6" xfId="2223" xr:uid="{5E0184F0-247B-4FA6-B13C-BDBC49C0F86C}"/>
    <cellStyle name="SAPBEXexcGood1" xfId="2224" xr:uid="{4D9AF039-852B-468B-9850-DCD0C14DFA4C}"/>
    <cellStyle name="SAPBEXexcGood2" xfId="2225" xr:uid="{F5A458F4-1B0B-4167-8B5B-539D09D594F7}"/>
    <cellStyle name="SAPBEXexcGood3" xfId="2226" xr:uid="{1A9E5E78-0BC1-448C-83F2-84FDAA21139E}"/>
    <cellStyle name="SAPBEXfilterDrill" xfId="2227" xr:uid="{E088FF57-8C81-4E80-9DE7-57BC83E96D02}"/>
    <cellStyle name="SAPBEXfilterItem" xfId="2228" xr:uid="{3817922B-A279-463F-85E9-00F643E35BCE}"/>
    <cellStyle name="SAPBEXfilterText" xfId="2229" xr:uid="{13D81AB7-9836-4607-AE5F-A6DB1742EA52}"/>
    <cellStyle name="SAPBEXformats" xfId="2230" xr:uid="{7C381661-1EB1-4600-8226-C14DF3B67B47}"/>
    <cellStyle name="SAPBEXheaderItem" xfId="2231" xr:uid="{E9250211-782A-4A1E-8C76-7D66B0F97388}"/>
    <cellStyle name="SAPBEXheaderText" xfId="2232" xr:uid="{F6B0D357-62D4-4546-93C6-426A6848E2B9}"/>
    <cellStyle name="SAPBEXHLevel0" xfId="2233" xr:uid="{284BA27C-6D81-4D66-9AD7-7969EEF42836}"/>
    <cellStyle name="SAPBEXHLevel0X" xfId="2234" xr:uid="{A1A0E128-6E27-48C9-BDFA-60746B840D54}"/>
    <cellStyle name="SAPBEXHLevel1" xfId="2235" xr:uid="{00C9FDD1-3D69-4D1C-892F-6987BD427CA5}"/>
    <cellStyle name="SAPBEXHLevel1X" xfId="2236" xr:uid="{7FAFE0D7-BCEA-485E-BEB9-44F484895064}"/>
    <cellStyle name="SAPBEXHLevel2" xfId="2237" xr:uid="{E74BF1E3-26B8-474F-98ED-AD8B2DF86082}"/>
    <cellStyle name="SAPBEXHLevel2X" xfId="2238" xr:uid="{60D5A7FB-4821-4A6F-A5B1-E7EF0268AFD6}"/>
    <cellStyle name="SAPBEXHLevel3" xfId="2239" xr:uid="{5E12B5D6-9F2F-4E33-AF60-70AC7256675D}"/>
    <cellStyle name="SAPBEXHLevel3X" xfId="2240" xr:uid="{48C1AA79-C063-424F-A438-CF8BBBD31615}"/>
    <cellStyle name="SAPBEXresData" xfId="2241" xr:uid="{67CCB6BB-7A22-4EAE-B6BC-F50DD6D860BE}"/>
    <cellStyle name="SAPBEXresDataEmph" xfId="2242" xr:uid="{073F07F4-968D-420C-BB26-BED298B4DE53}"/>
    <cellStyle name="SAPBEXresItem" xfId="2243" xr:uid="{EA9219B7-3264-4CB7-868B-9D4B46AC511D}"/>
    <cellStyle name="SAPBEXresItemX" xfId="2244" xr:uid="{D62568D6-6ADB-4922-AAB4-C2951752AB81}"/>
    <cellStyle name="SAPBEXstdData" xfId="2245" xr:uid="{3EBEA88D-9F50-4314-921B-567439F283B5}"/>
    <cellStyle name="SAPBEXstdDataEmph" xfId="2246" xr:uid="{044F7FE2-4EFF-426B-AD0D-1E6C3ED02FF6}"/>
    <cellStyle name="SAPBEXstdItem" xfId="2247" xr:uid="{37F7ED27-A38A-4A74-A739-ECD2E2B33CC3}"/>
    <cellStyle name="SAPBEXstdItemX" xfId="2248" xr:uid="{D575126E-7D52-499C-9E9B-FF1E90F48F0F}"/>
    <cellStyle name="SAPBEXtitle" xfId="2249" xr:uid="{E4BA3440-5943-46FF-AA53-2919A1BDD753}"/>
    <cellStyle name="SAPBEXundefined" xfId="2250" xr:uid="{D705F7B1-DC54-4928-8092-993505A8D3C4}"/>
    <cellStyle name="Satisfaisant 2" xfId="2251" xr:uid="{E6502A34-E4CD-4F6B-A51B-34AC3C3316E2}"/>
    <cellStyle name="Satisfaisant 2 2" xfId="2252" xr:uid="{9EC10129-5E95-4042-A74B-F0CED22124AF}"/>
    <cellStyle name="Satisfaisant 3" xfId="2253" xr:uid="{8514BD9B-D12C-484A-BAC1-3DC5BE2198DC}"/>
    <cellStyle name="Satisfaisant 4" xfId="2254" xr:uid="{2152D86D-DCF5-4394-993E-98EE1E712912}"/>
    <cellStyle name="Satisfaisant 5" xfId="2255" xr:uid="{759936C2-0E4C-438C-BF82-DB15EC99A32A}"/>
    <cellStyle name="Satisfaisant 6" xfId="2256" xr:uid="{C8437178-8C7A-4422-8688-351D3C43A6E5}"/>
    <cellStyle name="Shade" xfId="2257" xr:uid="{89289DDA-884F-4ABE-A1B1-864E1E6BE69D}"/>
    <cellStyle name="Shade 2" xfId="2574" xr:uid="{F9C72163-7A93-48F0-AF55-8DAAC8F56A9E}"/>
    <cellStyle name="Sortie 2" xfId="2258" xr:uid="{0C553028-E499-4016-8C42-2232F7839F20}"/>
    <cellStyle name="Sortie 2 2" xfId="2259" xr:uid="{B784A7BC-F72D-4669-A021-4975FDD9F7E8}"/>
    <cellStyle name="Sortie 2 3" xfId="2260" xr:uid="{59345303-EACE-43BD-A8E7-43D987B4F7A1}"/>
    <cellStyle name="Sortie 2_bois énergie 2011" xfId="2261" xr:uid="{81A66E9D-EC60-41A8-9EEC-572272C1971C}"/>
    <cellStyle name="Sortie 3" xfId="2262" xr:uid="{B3365CF4-2BA4-40CC-AF1C-962550374143}"/>
    <cellStyle name="Sortie 4" xfId="2263" xr:uid="{75B63733-96B0-4848-AB7E-99D2A450B050}"/>
    <cellStyle name="Sortie 5" xfId="2264" xr:uid="{F98809FA-D5E8-49FA-BDDB-2C822250DA9C}"/>
    <cellStyle name="Sortie 6" xfId="2265" xr:uid="{2EFB68B0-1742-4529-A63C-47D3AAD9DA74}"/>
    <cellStyle name="source" xfId="2266" xr:uid="{CB4D5DC6-1660-4875-A1E8-0539E3895CD0}"/>
    <cellStyle name="source 10" xfId="2267" xr:uid="{F657FA9A-1EBB-4733-97CD-59B869CBB274}"/>
    <cellStyle name="source 10 2" xfId="2268" xr:uid="{5B619117-6A89-4B87-932B-EA9FFE81D6C8}"/>
    <cellStyle name="source 10_SPW_SPF_MT_kmParTypeVéhTypeRoute1985_2010_ECO_RW09_011211" xfId="2269" xr:uid="{61E23353-0712-4085-9C65-F20E05750F86}"/>
    <cellStyle name="source 2" xfId="2270" xr:uid="{EDBE416D-DA20-4B82-ACFC-89F7A3DD118D}"/>
    <cellStyle name="source 2 2" xfId="2271" xr:uid="{60B58677-E8E8-488A-9960-71423A9504A1}"/>
    <cellStyle name="source 2 3" xfId="2272" xr:uid="{2A80A257-3064-460D-997A-EE032C9D8499}"/>
    <cellStyle name="source 2_SPW_SPF_MT_kmParTypeVéhTypeRoute1985_2010_ECO_RW09_011211" xfId="2273" xr:uid="{20592059-6604-4620-AC0A-93E5847B5093}"/>
    <cellStyle name="source 3" xfId="2274" xr:uid="{23392893-9F30-4C54-BD49-DB2565FE1646}"/>
    <cellStyle name="source 3 2" xfId="2275" xr:uid="{44200473-D765-4671-811A-52C40ED2922A}"/>
    <cellStyle name="source 3 3" xfId="2276" xr:uid="{6F91EC37-8493-40D5-B4AA-05419B25F5D3}"/>
    <cellStyle name="source 3_SPW_SPF_MT_kmParTypeVéhTypeRoute1985_2010_ECO_RW09_011211" xfId="2277" xr:uid="{1044A1DB-4349-48B5-BBA0-6BB8A12AE036}"/>
    <cellStyle name="source 4" xfId="2278" xr:uid="{0D5FC703-B3B5-43EA-840B-4F19F11CA0B1}"/>
    <cellStyle name="source 4 2" xfId="2279" xr:uid="{0FFAA904-289A-4095-A9B1-0939B90C74B4}"/>
    <cellStyle name="source 4 3" xfId="2280" xr:uid="{619DEBB5-3D32-4264-8D51-F3D170B93CB8}"/>
    <cellStyle name="source 4_SPW_SPF_MT_kmParTypeVéhTypeRoute1985_2010_ECO_RW09_011211" xfId="2281" xr:uid="{ADE5E972-2B8C-42FB-B6B5-34E4F33B3243}"/>
    <cellStyle name="source 5" xfId="2282" xr:uid="{C0F76602-153E-4929-BBDC-3DF0DF64AD1F}"/>
    <cellStyle name="source 5 2" xfId="2283" xr:uid="{6A04A32B-56AE-4B6E-ABD4-71D7FB59290F}"/>
    <cellStyle name="source 5 3" xfId="2284" xr:uid="{C768AFA3-295F-44FE-8C5A-2C2835D81691}"/>
    <cellStyle name="source 5_SPW_SPF_MT_kmParTypeVéhTypeRoute1985_2010_ECO_RW09_011211" xfId="2285" xr:uid="{87A6F937-46CC-4309-9B50-0DB6D07E727F}"/>
    <cellStyle name="source 6" xfId="2286" xr:uid="{2FC333AA-20F6-4C77-A8C9-9F06A4741E31}"/>
    <cellStyle name="source 6 2" xfId="2287" xr:uid="{CB6D0F80-F382-430F-A612-10CAE2338A55}"/>
    <cellStyle name="source 6 2 2" xfId="2288" xr:uid="{9967C155-C86F-4390-B498-6EF12538F8BA}"/>
    <cellStyle name="source 6 2 2 2" xfId="2289" xr:uid="{1351306D-A440-4398-A3D9-68BEA18A6D7D}"/>
    <cellStyle name="source 6 2 2 3" xfId="2290" xr:uid="{BCF6721D-7158-491F-BF75-3F5408666843}"/>
    <cellStyle name="source 6 2 2_SPW_SPF_MT_kmParTypeVéhTypeRoute1985_2010_ECO_RW09_011211" xfId="2291" xr:uid="{2EF60AF4-1068-4524-8162-03D040126A55}"/>
    <cellStyle name="source 6 2 3" xfId="2292" xr:uid="{6A25DE6B-A7FC-435C-B4CC-29B14F98D85E}"/>
    <cellStyle name="source 6 2 3 2" xfId="2293" xr:uid="{C76133AB-8C4B-43CC-B8CB-BAD4EE8EEB43}"/>
    <cellStyle name="source 6 2 3 3" xfId="2294" xr:uid="{19025A1A-4DFC-4F0E-9DC2-56E28B370A17}"/>
    <cellStyle name="source 6 2 3_SPW_SPF_MT_kmParTypeVéhTypeRoute1985_2010_ECO_RW09_011211" xfId="2295" xr:uid="{3064D068-2014-4CFB-9A8F-78648EED79F5}"/>
    <cellStyle name="source 6 2 4" xfId="2296" xr:uid="{DA5FD1E2-82E6-4A8C-8E81-563F5585D37B}"/>
    <cellStyle name="source 6 2 4 2" xfId="2297" xr:uid="{01416350-BEB3-4F79-9D0F-685EBC364518}"/>
    <cellStyle name="source 6 2 4_SPW_SPF_MT_kmParTypeVéhTypeRoute1985_2010_ECO_RW09_011211" xfId="2298" xr:uid="{2FF137D7-0A82-4578-B4D5-CF37FEAE2914}"/>
    <cellStyle name="source 6 2 5" xfId="2299" xr:uid="{2DAC4AA8-3E12-463F-901A-92AEBA016CD9}"/>
    <cellStyle name="source 6 2 5 2" xfId="2300" xr:uid="{F6627A36-788E-4F77-8E4E-B370812ADECB}"/>
    <cellStyle name="source 6 2 5_SPW_SPF_MT_kmParTypeVéhTypeRoute1985_2010_ECO_RW09_011211" xfId="2301" xr:uid="{8B7BA0DC-8B04-493D-BA30-ED3AED28E55C}"/>
    <cellStyle name="source 6 3" xfId="2302" xr:uid="{EB51F057-9F0F-4731-970D-C0B97DCFE870}"/>
    <cellStyle name="source 6 3 2" xfId="2303" xr:uid="{0E3FA98E-720F-4ABB-9886-C5E2EE312033}"/>
    <cellStyle name="source 6 3 2 2" xfId="2304" xr:uid="{E3057085-1D15-4E27-AA83-22B4FDE32535}"/>
    <cellStyle name="source 6 3 2_SPW_SPF_MT_kmParTypeVéhTypeRoute1985_2010_ECO_RW09_011211" xfId="2305" xr:uid="{D0F7268D-8ED4-48C0-87C6-52697A3AE685}"/>
    <cellStyle name="source 6 3 3" xfId="2306" xr:uid="{FB2132D5-87FB-444F-8F63-7DD7CBF6B6E4}"/>
    <cellStyle name="source 6 3 3 2" xfId="2307" xr:uid="{B41EA914-2C85-42EB-91B8-ECB6F1C3735F}"/>
    <cellStyle name="source 6 3 3_SPW_SPF_MT_kmParTypeVéhTypeRoute1985_2010_ECO_RW09_011211" xfId="2308" xr:uid="{8C15B202-F58A-475F-8187-B4D51CCA6B29}"/>
    <cellStyle name="source 6 4" xfId="2309" xr:uid="{F0B43FBB-E1B7-49AC-AF69-D9FE38B2BC14}"/>
    <cellStyle name="source 6_SPW_SPF_MT_kmParTypeVéhTypeRoute1985_2010_ECO_RW09_011211" xfId="2310" xr:uid="{8E7C54E6-BEB2-4267-B048-1C1F868AB14F}"/>
    <cellStyle name="source 7" xfId="2311" xr:uid="{AEC13E56-CE5C-4A21-8A24-D15E8B933499}"/>
    <cellStyle name="source 7 2" xfId="2312" xr:uid="{349FBFA3-0B4C-4EF2-AC68-938CA44F6E5C}"/>
    <cellStyle name="source 7 3" xfId="2313" xr:uid="{88943F67-55FB-489B-AE6E-11F0E1F17435}"/>
    <cellStyle name="source 7_SPW_SPF_MT_kmParTypeVéhTypeRoute1985_2010_ECO_RW09_011211" xfId="2314" xr:uid="{10581C89-48AF-49B3-ABD5-4D4D81D9A2D7}"/>
    <cellStyle name="source 8" xfId="2315" xr:uid="{6EA8C2BA-70FB-4089-B458-C918C180EE00}"/>
    <cellStyle name="source 8 2" xfId="2316" xr:uid="{74454536-D3D7-4D43-80B5-A990646CA416}"/>
    <cellStyle name="source 8 3" xfId="2317" xr:uid="{877831E7-80B3-4FFE-BC60-F69F1000E506}"/>
    <cellStyle name="source 8_SPW_SPF_MT_kmParTypeVéhTypeRoute1985_2010_ECO_RW09_011211" xfId="2318" xr:uid="{899A6EAD-5733-4863-86B2-6E17284EBD79}"/>
    <cellStyle name="source 9" xfId="2319" xr:uid="{F99BC3CE-338B-4F36-ABE3-8C394940477A}"/>
    <cellStyle name="source 9 2" xfId="2320" xr:uid="{0E1E7838-19F5-4383-BB6C-60BB988260D3}"/>
    <cellStyle name="source 9_SPW_SPF_MT_kmParTypeVéhTypeRoute1985_2010_ECO_RW09_011211" xfId="2321" xr:uid="{184F518A-87B1-40E9-9373-698A2199C18C}"/>
    <cellStyle name="Standaard 10" xfId="2322" xr:uid="{93F5159A-C14C-4FB8-A68B-B5268C809A45}"/>
    <cellStyle name="Standaard 11" xfId="2323" xr:uid="{7F7C1E3F-1788-44CF-9A33-1F2617DADCF5}"/>
    <cellStyle name="Standaard 12" xfId="2324" xr:uid="{0E5F9B2B-9B7E-4D66-A909-E526C0CAE09C}"/>
    <cellStyle name="Standaard 13" xfId="2325" xr:uid="{288CC6C9-823F-49B6-A5E7-D47959B9AEBA}"/>
    <cellStyle name="Standaard 14" xfId="2326" xr:uid="{E27A17EA-F15A-4008-A2A8-73F253693FAB}"/>
    <cellStyle name="Standaard 15" xfId="2327" xr:uid="{4B05F22E-0062-4120-BD6A-778EC9CE688F}"/>
    <cellStyle name="Standaard 16" xfId="2328" xr:uid="{884C4FC1-9A64-44DB-AD51-CFE1B543A873}"/>
    <cellStyle name="Standaard 17" xfId="2329" xr:uid="{6F320DF2-A235-433F-84AE-AA1E1A3570A9}"/>
    <cellStyle name="Standaard 18" xfId="2330" xr:uid="{BE5DA3BA-003A-4F3F-AC8F-F6152F18EE1E}"/>
    <cellStyle name="Standaard 19" xfId="2331" xr:uid="{3D718DDE-A327-4AF5-9F05-5BD6265A6886}"/>
    <cellStyle name="Standaard 2" xfId="2332" xr:uid="{504E1B8F-2A4B-4F88-82D6-B9BB4E6C54E6}"/>
    <cellStyle name="Standaard 2 2" xfId="2333" xr:uid="{5018B694-2B4B-48AD-B8F7-ECB91FE8A9AE}"/>
    <cellStyle name="Standaard 2 3" xfId="2334" xr:uid="{BC1BD2EB-58BF-4D8E-A203-95495D90846F}"/>
    <cellStyle name="Standaard 2 4" xfId="2335" xr:uid="{2AF11E0D-E42F-4A50-9F83-D3B5935727D5}"/>
    <cellStyle name="Standaard 2_% elec Belg et NEP B_WAL2009" xfId="2336" xr:uid="{8766BD1F-C498-4BE0-A7C2-62BDDD096457}"/>
    <cellStyle name="Standaard 20" xfId="2337" xr:uid="{6FE43B70-3BB6-4605-9C97-07862F245340}"/>
    <cellStyle name="Standaard 21" xfId="2338" xr:uid="{1B5D92C3-9377-4C15-8745-E3BF4B1628F8}"/>
    <cellStyle name="Standaard 22" xfId="2339" xr:uid="{94B43D38-1883-4780-ABE1-6013C060A7AE}"/>
    <cellStyle name="Standaard 23" xfId="2340" xr:uid="{E8E70668-C746-472D-9A54-24D5735101DA}"/>
    <cellStyle name="Standaard 24" xfId="2341" xr:uid="{B437271C-65F8-46CC-9535-80D12B9BE6EC}"/>
    <cellStyle name="Standaard 25" xfId="2342" xr:uid="{FDA93BAB-14EE-4C0F-A1FC-8BCAD70E6B53}"/>
    <cellStyle name="Standaard 26" xfId="2343" xr:uid="{32707674-1C0C-4970-8DFE-5C79ED4D2DFF}"/>
    <cellStyle name="Standaard 27" xfId="2344" xr:uid="{7250D5CF-A462-4966-BB79-324C1075D2A3}"/>
    <cellStyle name="Standaard 28" xfId="2345" xr:uid="{EDB7FCF1-350D-476C-A3F2-EA354C3C8341}"/>
    <cellStyle name="Standaard 29" xfId="2346" xr:uid="{B41FB8F2-EBEB-4B25-BCEB-CF81EEC482B7}"/>
    <cellStyle name="Standaard 3" xfId="2347" xr:uid="{AA5F0061-4375-44D8-A3EC-D4EA38FA7B8C}"/>
    <cellStyle name="Standaard 30" xfId="2348" xr:uid="{E25C4C84-56FB-48F6-9BCC-66668281E4CF}"/>
    <cellStyle name="Standaard 31" xfId="2349" xr:uid="{FC5D99DD-1DE7-4007-A549-C6EAD61D3416}"/>
    <cellStyle name="Standaard 32" xfId="2350" xr:uid="{A344C394-E3F6-4423-AB36-0A8F9BE0034A}"/>
    <cellStyle name="Standaard 33" xfId="2351" xr:uid="{82F1C24B-40E8-446E-AC42-8CFCD5B159D8}"/>
    <cellStyle name="Standaard 34" xfId="2352" xr:uid="{09B6BCC6-6184-412F-83CC-03DB9D3F250A}"/>
    <cellStyle name="Standaard 35" xfId="2353" xr:uid="{2864C7A4-D681-4D66-B6F8-995D979B653E}"/>
    <cellStyle name="Standaard 36" xfId="2354" xr:uid="{6A76C333-034C-455E-B80C-0D4DA100A24B}"/>
    <cellStyle name="Standaard 37" xfId="2355" xr:uid="{2D9F7112-4C34-420B-9764-76ECC3821A0C}"/>
    <cellStyle name="Standaard 38" xfId="2356" xr:uid="{3AA9AAC7-2602-4B1E-9628-F641FEA54156}"/>
    <cellStyle name="Standaard 39" xfId="2357" xr:uid="{A44C0A57-9C9B-40CD-A3B9-906B0996C350}"/>
    <cellStyle name="Standaard 4" xfId="2358" xr:uid="{38E690F5-7349-4DF3-BC84-7B33594DC579}"/>
    <cellStyle name="Standaard 40" xfId="2359" xr:uid="{C404BC0B-D05A-4C61-8433-8809AEAD63AC}"/>
    <cellStyle name="Standaard 41" xfId="2360" xr:uid="{2B5A10C9-6644-42EA-A221-033B7CA8408E}"/>
    <cellStyle name="Standaard 42" xfId="2361" xr:uid="{32A1DFAE-18E6-4D4C-83F2-B59A83E7649B}"/>
    <cellStyle name="Standaard 43" xfId="2362" xr:uid="{517D63C6-2D88-46A5-ABAC-946D10D5B3B1}"/>
    <cellStyle name="Standaard 44" xfId="2363" xr:uid="{D5648F4C-0909-46DA-89D6-914BC56FBB08}"/>
    <cellStyle name="Standaard 45" xfId="2364" xr:uid="{9CFC91A4-C4FF-4336-82C5-D5A890635FD9}"/>
    <cellStyle name="Standaard 46" xfId="2365" xr:uid="{B5CD5844-DB08-4E15-B7FE-958DCD5961E0}"/>
    <cellStyle name="Standaard 47" xfId="2366" xr:uid="{9AC7E6A6-5957-4616-8B57-70AF271E9610}"/>
    <cellStyle name="Standaard 48" xfId="2367" xr:uid="{BA6CBAF0-566F-47ED-A26A-F30664CF481D}"/>
    <cellStyle name="Standaard 49" xfId="2368" xr:uid="{B3F244F0-7DEA-4B3F-BA7F-F7168E14AC38}"/>
    <cellStyle name="Standaard 5" xfId="2369" xr:uid="{326B45DA-929E-4130-A367-6A51DA8CD243}"/>
    <cellStyle name="Standaard 50" xfId="2370" xr:uid="{CCB53E01-7493-4266-986C-8635B6A13EB1}"/>
    <cellStyle name="Standaard 50 2" xfId="2371" xr:uid="{47D70359-3C7F-4918-A828-B4252B78C472}"/>
    <cellStyle name="Standaard 51" xfId="2372" xr:uid="{89CF2B85-E0D7-4FD4-B2D4-2F3C761BB342}"/>
    <cellStyle name="Standaard 51 2" xfId="2373" xr:uid="{3453D5CB-6D6A-48AD-A1FA-23F0A1762381}"/>
    <cellStyle name="Standaard 52" xfId="2374" xr:uid="{B01AE484-0868-4C85-8573-F6F9CC57F5D1}"/>
    <cellStyle name="Standaard 52 2" xfId="2375" xr:uid="{69706802-6C36-42D2-8391-4D08E85EE128}"/>
    <cellStyle name="Standaard 53" xfId="2376" xr:uid="{19E3DA88-21F0-4D00-9579-57540DE85FBD}"/>
    <cellStyle name="Standaard 53 2" xfId="2377" xr:uid="{FCEDC74B-CA07-4607-8B3E-FE3ABB6D9C3A}"/>
    <cellStyle name="Standaard 54" xfId="2378" xr:uid="{B6B60039-E3AA-494F-B791-409E2678C727}"/>
    <cellStyle name="Standaard 54 2" xfId="2379" xr:uid="{014ACE9A-AE12-4E8D-B8DD-E367D242AC49}"/>
    <cellStyle name="Standaard 55" xfId="2380" xr:uid="{E4655E69-51C0-4D3B-B1B9-BBEFE8631BBF}"/>
    <cellStyle name="Standaard 55 2" xfId="2381" xr:uid="{94376F62-E06F-48EB-9AFF-55E91EBD678F}"/>
    <cellStyle name="Standaard 56" xfId="2382" xr:uid="{3F835BA5-AEE8-44AB-9FB8-26C013386DF4}"/>
    <cellStyle name="Standaard 57" xfId="2383" xr:uid="{E43BAD9B-072E-4B79-89BB-735B67E24F28}"/>
    <cellStyle name="Standaard 58" xfId="2384" xr:uid="{F7D633C6-BCBA-468A-BADC-B68BFC965263}"/>
    <cellStyle name="Standaard 59" xfId="2385" xr:uid="{2E396D36-8714-4D4E-855B-F5798715A7B4}"/>
    <cellStyle name="Standaard 59 2" xfId="2386" xr:uid="{9134490E-E26F-4D36-868E-FF208E26C46E}"/>
    <cellStyle name="Standaard 6" xfId="2387" xr:uid="{5A65F5F1-AFCA-43A3-92AF-90BBD8650EC1}"/>
    <cellStyle name="Standaard 60" xfId="2388" xr:uid="{F2306D6C-0A50-4AF9-905F-4C9A8D25A743}"/>
    <cellStyle name="Standaard 60 2" xfId="2389" xr:uid="{F8120AD2-5A0C-4CD2-A006-63E294F05AF3}"/>
    <cellStyle name="Standaard 61" xfId="2390" xr:uid="{BC526349-013C-4DEC-930D-371F8AEE528C}"/>
    <cellStyle name="Standaard 61 2" xfId="2391" xr:uid="{B3F29DAF-B0EB-453B-9C91-9025F0636C95}"/>
    <cellStyle name="Standaard 7" xfId="2392" xr:uid="{D6351A66-F40C-45C2-8631-9D0F2B307457}"/>
    <cellStyle name="Standaard 8" xfId="2393" xr:uid="{CD54CC39-E42C-46A0-814A-D308449EA0D3}"/>
    <cellStyle name="Standaard 9" xfId="2394" xr:uid="{0C22A3A5-E15F-495D-9F01-8BE8572DF4C6}"/>
    <cellStyle name="Standaard_13-05f1" xfId="2395" xr:uid="{C2466BBE-1C47-4C7B-A6D8-B43B3BEAF5B0}"/>
    <cellStyle name="Standard 2" xfId="2547" xr:uid="{B832D9DE-33DC-4B0D-9122-0925362A39E8}"/>
    <cellStyle name="Standard 2 2" xfId="2575" xr:uid="{C53602C1-956D-48F9-A469-64E219EEC87A}"/>
    <cellStyle name="Standard 3 2" xfId="2576" xr:uid="{25A28136-F8DA-4B5D-A44D-7EFA241F2CC6}"/>
    <cellStyle name="Standard 6" xfId="2577" xr:uid="{429F1C37-59C6-47FE-9371-CC944453C7A8}"/>
    <cellStyle name="Standard_Data" xfId="2396" xr:uid="{D6710F32-5EDD-4187-9883-4E6CDA42DAF5}"/>
    <cellStyle name="Style 1" xfId="2397" xr:uid="{F3CAB2D2-1973-4B0E-9166-A01185141A99}"/>
    <cellStyle name="Style 1 2" xfId="2398" xr:uid="{77195172-CFD6-4F20-AECB-A46AFDAEBC1D}"/>
    <cellStyle name="Style 1 3" xfId="2399" xr:uid="{EB5A8A26-6591-40D5-8742-E66E4AA021E8}"/>
    <cellStyle name="Style 1_Bois dom" xfId="2400" xr:uid="{409B1DBE-992B-4E7D-85B9-18A50A949B71}"/>
    <cellStyle name="Style 21" xfId="2401" xr:uid="{34688317-34D5-418D-90A1-8C472EC3C5AB}"/>
    <cellStyle name="Style 22" xfId="2402" xr:uid="{8ACC98D3-CD98-477E-A1A6-7F23AE4A4E82}"/>
    <cellStyle name="Style 23" xfId="2403" xr:uid="{13865F83-8779-431F-9089-B38F4BFECB12}"/>
    <cellStyle name="Style 24" xfId="2404" xr:uid="{9A2717DF-CB97-475B-93B3-CA8EBD2CC573}"/>
    <cellStyle name="Style 25" xfId="2405" xr:uid="{5DA799BD-7C61-4360-9AFA-455F8BEA635B}"/>
    <cellStyle name="Style 26" xfId="2406" xr:uid="{0FF9EBE4-6450-461B-B9F4-8E12339CE387}"/>
    <cellStyle name="Style 27" xfId="2407" xr:uid="{D41D7065-CF71-45D2-ABA6-320D984B6F55}"/>
    <cellStyle name="Style 27 2" xfId="2408" xr:uid="{99A1A404-D028-4F71-99FD-DE2E88893BBC}"/>
    <cellStyle name="Style 28" xfId="2409" xr:uid="{C4E29167-9B36-4E6E-A467-B6602A77320F}"/>
    <cellStyle name="Style 28 2" xfId="2410" xr:uid="{519B468B-A4D3-459C-BAF4-0704A6CE9EE8}"/>
    <cellStyle name="Style 29" xfId="2411" xr:uid="{2E4E6C7D-0150-45EE-82CA-AC38ED952850}"/>
    <cellStyle name="Style 29 2" xfId="2412" xr:uid="{FD765046-1A07-45A9-9E6C-9C97BB237C6B}"/>
    <cellStyle name="Style 30" xfId="2413" xr:uid="{1D31DF84-BE39-49A1-9625-0F2645F64B9F}"/>
    <cellStyle name="Style 31" xfId="2414" xr:uid="{6FA96DE5-BFEB-4788-9B31-785E68548E73}"/>
    <cellStyle name="Style 32" xfId="2415" xr:uid="{1EE65780-4300-483C-AB05-E996879DF9DE}"/>
    <cellStyle name="Style 33" xfId="2416" xr:uid="{14BF5EA9-980A-4B41-B83B-72B5DF63D593}"/>
    <cellStyle name="Style 34" xfId="2417" xr:uid="{D613F974-758A-47B2-9BEE-E9FBA47AB666}"/>
    <cellStyle name="Style 35" xfId="2418" xr:uid="{245B4079-FD7F-4DEA-B818-3BD75F4654C4}"/>
    <cellStyle name="Style 36" xfId="2419" xr:uid="{E091FE33-D458-4239-84D5-2BEF0A5AB6CE}"/>
    <cellStyle name="Tabeltitel" xfId="2420" xr:uid="{634DB8E9-A82F-493D-8E09-10ABE04F58BD}"/>
    <cellStyle name="Texte explicatif 2" xfId="2421" xr:uid="{5369D8C9-DCE1-4451-919A-ACD0E668CFA7}"/>
    <cellStyle name="Texte explicatif 2 2" xfId="2422" xr:uid="{47AF75DA-B27C-456E-B8D9-82CEE2038689}"/>
    <cellStyle name="Texte explicatif 3" xfId="2423" xr:uid="{6D1EDA14-DA76-4A8E-A4E2-425CF830FF7A}"/>
    <cellStyle name="Texte explicatif 4" xfId="2424" xr:uid="{79A8146D-3A46-41E0-A928-FE93F75E1DF8}"/>
    <cellStyle name="Texte explicatif 5" xfId="2425" xr:uid="{FFB15B38-4C0F-4FC0-A84C-D62E84336A37}"/>
    <cellStyle name="Texte explicatif 6" xfId="2426" xr:uid="{12AA2410-57AB-4627-8BB7-2EF96413AC9F}"/>
    <cellStyle name="Titel" xfId="2427" xr:uid="{87279A88-50A3-40AD-ACFB-1038F3FBC6DF}"/>
    <cellStyle name="Title 2" xfId="2429" xr:uid="{946006C3-1489-4659-9237-FD82AAB24D11}"/>
    <cellStyle name="Title 3" xfId="2428" xr:uid="{48D6D561-5FA1-4008-B5D1-5BD26DB0906C}"/>
    <cellStyle name="Titre 2" xfId="2430" xr:uid="{B49B6918-A88B-4685-B8EE-80B1A63D4E9D}"/>
    <cellStyle name="Titre 2 2" xfId="2431" xr:uid="{81C069E2-159B-4497-AC43-4FE4BFE24973}"/>
    <cellStyle name="Titre 2 3" xfId="2432" xr:uid="{A9F25A38-2140-4369-8937-C6C31E8FB8D6}"/>
    <cellStyle name="Titre 2_Global2011PROVISOIRE" xfId="2433" xr:uid="{2C313DFB-2EA6-4719-A1DE-63424EEDEAA0}"/>
    <cellStyle name="Titre 3" xfId="2434" xr:uid="{C87BFB17-1434-4966-81F8-94C25FFF9719}"/>
    <cellStyle name="Titre 4" xfId="2435" xr:uid="{A30F6EDB-DBE9-4785-A003-5BD34047FF07}"/>
    <cellStyle name="Titre 5" xfId="2436" xr:uid="{A28B8465-CC92-44D0-8C88-7F1D60F30960}"/>
    <cellStyle name="Titre 6" xfId="2437" xr:uid="{2CBF436A-2D65-4DD1-9753-9CB1B47EDD01}"/>
    <cellStyle name="Titre ligne" xfId="2438" xr:uid="{59B19FFC-6D77-42A3-B10D-FBC60B13034F}"/>
    <cellStyle name="Titre 1 2" xfId="2439" xr:uid="{D158ED11-936C-4798-98A5-EAA88118DD1C}"/>
    <cellStyle name="Titre 1 2 2" xfId="2440" xr:uid="{DD30BC78-BDFC-45AF-8819-64A6DA8F1413}"/>
    <cellStyle name="Titre 1 2 3" xfId="2441" xr:uid="{68E74746-952F-404D-8B78-AEAAD87EBD9F}"/>
    <cellStyle name="Titre 1 2_bois énergie 2011" xfId="2442" xr:uid="{0F16FF46-CC57-4AE8-9A4A-4A99366F303F}"/>
    <cellStyle name="Titre 1 3" xfId="2443" xr:uid="{09EDFB84-63B5-45C1-ACA4-CBA9D745DD6C}"/>
    <cellStyle name="Titre 1 4" xfId="2444" xr:uid="{2DFF74DF-AE71-487B-89AE-60048FAFAF52}"/>
    <cellStyle name="Titre 1 5" xfId="2445" xr:uid="{E2F6178E-64A9-48BA-A0AE-D4861F824BAB}"/>
    <cellStyle name="Titre 1 6" xfId="2446" xr:uid="{EE50C345-B67F-42F0-B65A-046E3BF72C66}"/>
    <cellStyle name="Titre 2 2" xfId="2447" xr:uid="{8BCFA2AE-B20F-46FD-A13A-E058440D9E53}"/>
    <cellStyle name="Titre 2 2 2" xfId="2448" xr:uid="{ED933981-B581-426B-BAB6-9437F7B3CC4A}"/>
    <cellStyle name="Titre 2 2 3" xfId="2449" xr:uid="{30DB678E-695C-4D5B-A62C-46ABCEC11D1A}"/>
    <cellStyle name="Titre 2 2_bois énergie 2011" xfId="2450" xr:uid="{F2579A4F-7005-46BC-B621-520C65BAA699}"/>
    <cellStyle name="Titre 2 3" xfId="2451" xr:uid="{4CCCEDBB-899A-4860-A0B9-128639ABB961}"/>
    <cellStyle name="Titre 2 4" xfId="2452" xr:uid="{9628D7F2-7EC5-43DD-B3BB-573F3C200B48}"/>
    <cellStyle name="Titre 2 5" xfId="2453" xr:uid="{AD4E8866-B1AF-4A17-9A1F-E1ADF593D0ED}"/>
    <cellStyle name="Titre 2 6" xfId="2454" xr:uid="{A49A4DF6-60CA-4723-A3E5-6FEF7C1E5F59}"/>
    <cellStyle name="Titre 3 2" xfId="2455" xr:uid="{176E096E-2BF9-4A68-8F63-C55E2787ADFF}"/>
    <cellStyle name="Titre 3 2 2" xfId="2456" xr:uid="{9DA7C3E8-2667-48BA-9749-3D52843F3DC0}"/>
    <cellStyle name="Titre 3 2 3" xfId="2457" xr:uid="{2C002704-BABA-4806-9396-0C8FF5987FDA}"/>
    <cellStyle name="Titre 3 2_bois énergie 2011" xfId="2458" xr:uid="{6D9FEC4D-3822-4C11-AE26-59DBA45FF273}"/>
    <cellStyle name="Titre 3 3" xfId="2459" xr:uid="{771F22C7-D111-4183-8B36-47BDC12977A3}"/>
    <cellStyle name="Titre 3 4" xfId="2460" xr:uid="{8CC965BE-344D-46F0-9621-0B1A5003690E}"/>
    <cellStyle name="Titre 3 5" xfId="2461" xr:uid="{4974F2A7-2E44-45B6-9BFC-BCB5566471C5}"/>
    <cellStyle name="Titre 3 6" xfId="2462" xr:uid="{33F9D9A8-B848-4EA9-B464-E75CBEC78EDB}"/>
    <cellStyle name="Titre 4 2" xfId="2463" xr:uid="{6C9B2DB8-B56D-4331-B83D-6A8A60703A88}"/>
    <cellStyle name="Titre 4 2 2" xfId="2464" xr:uid="{2BCC483E-3BD9-43EB-A97A-AE452E8DDDAD}"/>
    <cellStyle name="Titre 4 2 3" xfId="2465" xr:uid="{BDE4EC56-2668-404B-906A-D3BE371673CB}"/>
    <cellStyle name="Titre 4 2_Global2011PROVISOIRE" xfId="2466" xr:uid="{72C207DB-2D50-4521-BBF1-594F4D136C67}"/>
    <cellStyle name="Titre 4 3" xfId="2467" xr:uid="{5A97D4DC-1EF8-4903-B1DF-970A21E5D2B5}"/>
    <cellStyle name="Titre 4 4" xfId="2468" xr:uid="{4C6122C3-3048-4917-8424-2DCC5E68E06D}"/>
    <cellStyle name="Titre 4 5" xfId="2469" xr:uid="{2DF62316-345F-4F99-ACEC-7526C4D49E36}"/>
    <cellStyle name="Titre 4 6" xfId="2470" xr:uid="{82C9FB1E-25DA-44A8-99CE-573C652EE59D}"/>
    <cellStyle name="Totaal" xfId="2471" xr:uid="{7FE48FCA-D558-4772-9B63-51C5FF65B1D8}"/>
    <cellStyle name="Total 10" xfId="2472" xr:uid="{193D515A-CCFC-4B0E-AA28-9126CD2A7E03}"/>
    <cellStyle name="Total 2" xfId="2473" xr:uid="{FEA6F536-DC00-4BA5-8AD9-5CA083BABA76}"/>
    <cellStyle name="Total 2 2" xfId="2474" xr:uid="{EA2C134B-77DD-4908-8C9F-ABD69E1553B3}"/>
    <cellStyle name="Total 2 3" xfId="2475" xr:uid="{CA4051C9-82B1-4A2D-BD17-6CA42BFF4176}"/>
    <cellStyle name="Total 2_bois énergie 2011" xfId="2476" xr:uid="{5311E84C-0373-43DB-B8D3-B8C39CE472B9}"/>
    <cellStyle name="Total 3" xfId="2477" xr:uid="{4850DC9A-A7FA-4E6C-8328-E2E1FEDBD599}"/>
    <cellStyle name="Total 4" xfId="2478" xr:uid="{58E14D39-BB49-4CE4-B9D2-B2782BC87075}"/>
    <cellStyle name="Total 5" xfId="2479" xr:uid="{72A39338-7876-4EA1-8502-0B6B068AD0E2}"/>
    <cellStyle name="Total 6" xfId="2480" xr:uid="{CD121772-90B6-4361-AD62-345336E64A6C}"/>
    <cellStyle name="Total 7" xfId="2481" xr:uid="{BC0DBCD9-38DE-41B6-9F4A-78819DCB49CE}"/>
    <cellStyle name="Total 8" xfId="2523" xr:uid="{E27EEEDB-7813-4C61-A43D-DE6F2671545D}"/>
    <cellStyle name="Total 9" xfId="2525" xr:uid="{926C8B27-283A-4391-A598-5D7CEC2E68E2}"/>
    <cellStyle name="Total intermediaire" xfId="2482" xr:uid="{D0CC3A9F-2BE7-4CE6-A663-EF30924C367D}"/>
    <cellStyle name="Total intermediaire 2" xfId="2483" xr:uid="{D9BDFE75-A456-4EC7-929F-92F8752A111C}"/>
    <cellStyle name="Uitvoer" xfId="2484" xr:uid="{DB97220A-8C30-4A7E-B1E7-995BBEDAE841}"/>
    <cellStyle name="Valuta [0]_BLOCS96" xfId="2485" xr:uid="{0DEAFD54-B1A2-4D6B-BFAC-29C1CFB038D5}"/>
    <cellStyle name="Valuta_BLOCS96" xfId="2486" xr:uid="{4B89498D-25F9-46FF-81D5-2D69DA415414}"/>
    <cellStyle name="Vérification 2" xfId="2487" xr:uid="{5BAD233C-055D-4E2D-92F7-C9C1F5C6E10B}"/>
    <cellStyle name="Vérification 2 2" xfId="2488" xr:uid="{B148364F-4280-4A61-B27D-BE11EABC1069}"/>
    <cellStyle name="Vérification 3" xfId="2489" xr:uid="{D38F03A8-8A6F-4AFD-B00F-B73F54A336A5}"/>
    <cellStyle name="Vérification 4" xfId="2490" xr:uid="{09D49D53-E148-46B6-83D3-8E2B60E914E5}"/>
    <cellStyle name="Vérification 5" xfId="2491" xr:uid="{7E31ABF2-AF38-4D6B-A684-FED706EA434F}"/>
    <cellStyle name="Vérification 6" xfId="2492" xr:uid="{00B00196-6AB0-4CF3-AAD7-6E6F672299DD}"/>
    <cellStyle name="Verklarende tekst" xfId="2493" xr:uid="{88243DE1-4846-4A9B-9041-7A91CFC374DA}"/>
    <cellStyle name="Waarschuwingstekst" xfId="2494" xr:uid="{02110382-2F12-4C1C-9920-4E6369EC34CC}"/>
    <cellStyle name="Währung [0]_car park new" xfId="2495" xr:uid="{FBBEF294-CE24-4C36-AED4-07D264F88F04}"/>
    <cellStyle name="Währung_car park new" xfId="2496" xr:uid="{AF5C4DBC-CC13-4198-9CD3-99FB1C7CA6BB}"/>
    <cellStyle name="Warning Text 2" xfId="2497" xr:uid="{1950FEC5-A295-4B4E-A2D3-7DC2EFFB9B3A}"/>
    <cellStyle name="Year" xfId="2498" xr:uid="{0584B3AE-8871-4202-85DD-3913B5C05F79}"/>
    <cellStyle name="Year 2" xfId="2499" xr:uid="{FE9386BE-5F5C-44E2-BA0C-EC3EEB9A0857}"/>
    <cellStyle name="Year 3" xfId="2500" xr:uid="{9FCD8185-F24E-4938-B3E3-001D7FD2CA3C}"/>
    <cellStyle name="Year_Calcul cons TERTIAIRE HT 2012" xfId="2501" xr:uid="{38018AD0-7658-4E1D-BAA9-DC2A97AAD6C0}"/>
    <cellStyle name="Гиперссылка" xfId="2502" xr:uid="{1536E915-D9FE-42D6-B734-64AAB201FD80}"/>
    <cellStyle name="Гиперссылка 2" xfId="2578" xr:uid="{5C236512-06A6-469C-9F7A-B37C58C9662F}"/>
    <cellStyle name="Обычный_2++" xfId="2503" xr:uid="{9DA3FC49-485F-4395-8C54-919E3F60183C}"/>
  </cellStyles>
  <dxfs count="0"/>
  <tableStyles count="0" defaultTableStyle="TableStyleMedium2" defaultPivotStyle="PivotStyleLight16"/>
  <colors>
    <mruColors>
      <color rgb="FFF533FF"/>
      <color rgb="FFC9A6E4"/>
      <color rgb="FFF74709"/>
      <color rgb="FFFF6600"/>
      <color rgb="FF595959"/>
      <color rgb="FFD09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88894416018889"/>
          <c:y val="0.33748268818389088"/>
          <c:w val="0.80186938670111796"/>
          <c:h val="0.5294459371265352"/>
        </c:manualLayout>
      </c:layout>
      <c:barChart>
        <c:barDir val="bar"/>
        <c:grouping val="percentStacked"/>
        <c:varyColors val="0"/>
        <c:ser>
          <c:idx val="0"/>
          <c:order val="0"/>
          <c:tx>
            <c:strRef>
              <c:f>'part 2024'!$B$42</c:f>
              <c:strCache>
                <c:ptCount val="1"/>
                <c:pt idx="0">
                  <c:v>Combustion dans les bâtiments résidentiels et tertiaires</c:v>
                </c:pt>
              </c:strCache>
            </c:strRef>
          </c:tx>
          <c:spPr>
            <a:solidFill>
              <a:srgbClr val="0070C0"/>
            </a:solidFill>
            <a:ln w="1270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'part 2024'!$A$44:$A$48</c:f>
              <c:strCache>
                <c:ptCount val="5"/>
                <c:pt idx="0">
                  <c:v>NOx</c:v>
                </c:pt>
                <c:pt idx="1">
                  <c:v>SOx</c:v>
                </c:pt>
                <c:pt idx="2">
                  <c:v>COVNM</c:v>
                </c:pt>
                <c:pt idx="3">
                  <c:v>PM2.5</c:v>
                </c:pt>
                <c:pt idx="4">
                  <c:v>NH3</c:v>
                </c:pt>
              </c:strCache>
            </c:strRef>
          </c:cat>
          <c:val>
            <c:numRef>
              <c:f>'part 2024'!$B$44:$B$48</c:f>
              <c:numCache>
                <c:formatCode>0%</c:formatCode>
                <c:ptCount val="5"/>
                <c:pt idx="0">
                  <c:v>0.34365881372756113</c:v>
                </c:pt>
                <c:pt idx="1">
                  <c:v>0.81965654082263728</c:v>
                </c:pt>
                <c:pt idx="2">
                  <c:v>9.7078159094205391E-2</c:v>
                </c:pt>
                <c:pt idx="3">
                  <c:v>0.41576928253824297</c:v>
                </c:pt>
                <c:pt idx="4">
                  <c:v>0.1204510670635187</c:v>
                </c:pt>
              </c:numCache>
            </c:numRef>
          </c:val>
          <c:extLst>
            <c:ext xmlns:c16="http://schemas.microsoft.com/office/drawing/2014/chart" uri="{C3380CC4-5D6E-409C-BE32-E72D297353CC}">
              <c16:uniqueId val="{00000000-E052-4007-9BB1-424E9FE79409}"/>
            </c:ext>
          </c:extLst>
        </c:ser>
        <c:ser>
          <c:idx val="1"/>
          <c:order val="1"/>
          <c:tx>
            <c:strRef>
              <c:f>'part 2024'!$C$42</c:f>
              <c:strCache>
                <c:ptCount val="1"/>
                <c:pt idx="0">
                  <c:v>Transport routier</c:v>
                </c:pt>
              </c:strCache>
            </c:strRef>
          </c:tx>
          <c:spPr>
            <a:solidFill>
              <a:srgbClr val="FF0000"/>
            </a:solidFill>
            <a:ln>
              <a:noFill/>
            </a:ln>
            <a:effectLst/>
          </c:spPr>
          <c:invertIfNegative val="0"/>
          <c:dLbls>
            <c:dLbl>
              <c:idx val="0"/>
              <c:layout>
                <c:manualLayout>
                  <c:x val="0"/>
                  <c:y val="0"/>
                </c:manualLayout>
              </c:layout>
              <c:tx>
                <c:rich>
                  <a:bodyPr/>
                  <a:lstStyle/>
                  <a:p>
                    <a:fld id="{7A0D849B-AC5D-4A66-A396-E2A1EC0D9270}" type="VALUE">
                      <a:rPr lang="en-US" sz="1100"/>
                      <a:pPr/>
                      <a:t>[VALUE]</a:t>
                    </a:fld>
                    <a:endParaRPr lang="fr-BE"/>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CB26-43FD-9873-2143F0E034E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'part 2024'!$A$44:$A$48</c:f>
              <c:strCache>
                <c:ptCount val="5"/>
                <c:pt idx="0">
                  <c:v>NOx</c:v>
                </c:pt>
                <c:pt idx="1">
                  <c:v>SOx</c:v>
                </c:pt>
                <c:pt idx="2">
                  <c:v>COVNM</c:v>
                </c:pt>
                <c:pt idx="3">
                  <c:v>PM2.5</c:v>
                </c:pt>
                <c:pt idx="4">
                  <c:v>NH3</c:v>
                </c:pt>
              </c:strCache>
            </c:strRef>
          </c:cat>
          <c:val>
            <c:numRef>
              <c:f>'part 2024'!$C$44:$C$48</c:f>
              <c:numCache>
                <c:formatCode>0%</c:formatCode>
                <c:ptCount val="5"/>
                <c:pt idx="0">
                  <c:v>0.44215018625287889</c:v>
                </c:pt>
                <c:pt idx="1">
                  <c:v>2.787948816709452E-2</c:v>
                </c:pt>
                <c:pt idx="2">
                  <c:v>0.12747653889076471</c:v>
                </c:pt>
                <c:pt idx="3">
                  <c:v>0.25545743549732092</c:v>
                </c:pt>
                <c:pt idx="4">
                  <c:v>0.53731054185706029</c:v>
                </c:pt>
              </c:numCache>
            </c:numRef>
          </c:val>
          <c:extLst>
            <c:ext xmlns:c16="http://schemas.microsoft.com/office/drawing/2014/chart" uri="{C3380CC4-5D6E-409C-BE32-E72D297353CC}">
              <c16:uniqueId val="{00000001-E052-4007-9BB1-424E9FE79409}"/>
            </c:ext>
          </c:extLst>
        </c:ser>
        <c:ser>
          <c:idx val="5"/>
          <c:order val="2"/>
          <c:tx>
            <c:strRef>
              <c:f>'part 2024'!$D$42</c:f>
              <c:strCache>
                <c:ptCount val="1"/>
                <c:pt idx="0">
                  <c:v>Production d'énergie (électrictié, cogénération)</c:v>
                </c:pt>
              </c:strCache>
            </c:strRef>
          </c:tx>
          <c:spPr>
            <a:solidFill>
              <a:srgbClr val="FFC000"/>
            </a:solidFill>
            <a:ln>
              <a:noFill/>
            </a:ln>
            <a:effectLst/>
          </c:spPr>
          <c:invertIfNegative val="0"/>
          <c:dLbls>
            <c:dLbl>
              <c:idx val="0"/>
              <c:layout>
                <c:manualLayout>
                  <c:x val="9.2178340685133675E-17"/>
                  <c:y val="0"/>
                </c:manualLayout>
              </c:layout>
              <c:tx>
                <c:rich>
                  <a:bodyPr/>
                  <a:lstStyle/>
                  <a:p>
                    <a:fld id="{6AA87BF7-EA08-43C0-BDA0-2BBC466802BB}" type="VALUE">
                      <a:rPr lang="en-US" sz="1100"/>
                      <a:pPr/>
                      <a:t>[VALUE]</a:t>
                    </a:fld>
                    <a:endParaRPr lang="fr-BE"/>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CB26-43FD-9873-2143F0E034E8}"/>
                </c:ext>
              </c:extLst>
            </c:dLbl>
            <c:dLbl>
              <c:idx val="1"/>
              <c:layout>
                <c:manualLayout>
                  <c:x val="-1.8439144815360655E-16"/>
                  <c:y val="1.7354419423789217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F3B-484B-808F-2FE76F3BB056}"/>
                </c:ext>
              </c:extLst>
            </c:dLbl>
            <c:dLbl>
              <c:idx val="2"/>
              <c:delete val="1"/>
              <c:extLst>
                <c:ext xmlns:c15="http://schemas.microsoft.com/office/drawing/2012/chart" uri="{CE6537A1-D6FC-4f65-9D91-7224C49458BB}"/>
                <c:ext xmlns:c16="http://schemas.microsoft.com/office/drawing/2014/chart" uri="{C3380CC4-5D6E-409C-BE32-E72D297353CC}">
                  <c16:uniqueId val="{00000010-E052-4007-9BB1-424E9FE79409}"/>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'part 2024'!$A$44:$A$48</c:f>
              <c:strCache>
                <c:ptCount val="5"/>
                <c:pt idx="0">
                  <c:v>NOx</c:v>
                </c:pt>
                <c:pt idx="1">
                  <c:v>SOx</c:v>
                </c:pt>
                <c:pt idx="2">
                  <c:v>COVNM</c:v>
                </c:pt>
                <c:pt idx="3">
                  <c:v>PM2.5</c:v>
                </c:pt>
                <c:pt idx="4">
                  <c:v>NH3</c:v>
                </c:pt>
              </c:strCache>
            </c:strRef>
          </c:cat>
          <c:val>
            <c:numRef>
              <c:f>'part 2024'!$D$44:$D$48</c:f>
              <c:numCache>
                <c:formatCode>0%</c:formatCode>
                <c:ptCount val="5"/>
                <c:pt idx="0">
                  <c:v>0.11813982088782786</c:v>
                </c:pt>
                <c:pt idx="1">
                  <c:v>0.114783354982069</c:v>
                </c:pt>
                <c:pt idx="2">
                  <c:v>3.4737922569617304E-3</c:v>
                </c:pt>
                <c:pt idx="3">
                  <c:v>2.8685495340307191E-2</c:v>
                </c:pt>
                <c:pt idx="4">
                  <c:v>9.6793151432797347E-2</c:v>
                </c:pt>
              </c:numCache>
            </c:numRef>
          </c:val>
          <c:extLst>
            <c:ext xmlns:c16="http://schemas.microsoft.com/office/drawing/2014/chart" uri="{C3380CC4-5D6E-409C-BE32-E72D297353CC}">
              <c16:uniqueId val="{00000005-E052-4007-9BB1-424E9FE79409}"/>
            </c:ext>
          </c:extLst>
        </c:ser>
        <c:ser>
          <c:idx val="2"/>
          <c:order val="3"/>
          <c:tx>
            <c:strRef>
              <c:f>'part 2024'!$E$42</c:f>
              <c:strCache>
                <c:ptCount val="1"/>
                <c:pt idx="0">
                  <c:v>Industrie (process) et utilisations de produits</c:v>
                </c:pt>
              </c:strCache>
            </c:strRef>
          </c:tx>
          <c:spPr>
            <a:solidFill>
              <a:schemeClr val="bg1">
                <a:lumMod val="75000"/>
              </a:schemeClr>
            </a:solidFill>
            <a:ln>
              <a:noFill/>
            </a:ln>
            <a:effectLst/>
          </c:spPr>
          <c:invertIfNegative val="0"/>
          <c:dPt>
            <c:idx val="2"/>
            <c:invertIfNegative val="0"/>
            <c:bubble3D val="0"/>
            <c:spPr>
              <a:solidFill>
                <a:schemeClr val="bg1">
                  <a:lumMod val="75000"/>
                </a:schemeClr>
              </a:solidFill>
              <a:ln>
                <a:noFill/>
              </a:ln>
              <a:effectLst/>
            </c:spPr>
            <c:extLst>
              <c:ext xmlns:c16="http://schemas.microsoft.com/office/drawing/2014/chart" uri="{C3380CC4-5D6E-409C-BE32-E72D297353CC}">
                <c16:uniqueId val="{00000006-E052-4007-9BB1-424E9FE79409}"/>
              </c:ext>
            </c:extLst>
          </c:dPt>
          <c:dLbls>
            <c:dLbl>
              <c:idx val="0"/>
              <c:delete val="1"/>
              <c:extLst>
                <c:ext xmlns:c15="http://schemas.microsoft.com/office/drawing/2012/chart" uri="{CE6537A1-D6FC-4f65-9D91-7224C49458BB}"/>
                <c:ext xmlns:c16="http://schemas.microsoft.com/office/drawing/2014/chart" uri="{C3380CC4-5D6E-409C-BE32-E72D297353CC}">
                  <c16:uniqueId val="{00000009-E052-4007-9BB1-424E9FE79409}"/>
                </c:ext>
              </c:extLst>
            </c:dLbl>
            <c:dLbl>
              <c:idx val="1"/>
              <c:delete val="1"/>
              <c:extLst>
                <c:ext xmlns:c15="http://schemas.microsoft.com/office/drawing/2012/chart" uri="{CE6537A1-D6FC-4f65-9D91-7224C49458BB}"/>
                <c:ext xmlns:c16="http://schemas.microsoft.com/office/drawing/2014/chart" uri="{C3380CC4-5D6E-409C-BE32-E72D297353CC}">
                  <c16:uniqueId val="{0000000D-E052-4007-9BB1-424E9FE79409}"/>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'part 2024'!$A$44:$A$48</c:f>
              <c:strCache>
                <c:ptCount val="5"/>
                <c:pt idx="0">
                  <c:v>NOx</c:v>
                </c:pt>
                <c:pt idx="1">
                  <c:v>SOx</c:v>
                </c:pt>
                <c:pt idx="2">
                  <c:v>COVNM</c:v>
                </c:pt>
                <c:pt idx="3">
                  <c:v>PM2.5</c:v>
                </c:pt>
                <c:pt idx="4">
                  <c:v>NH3</c:v>
                </c:pt>
              </c:strCache>
            </c:strRef>
          </c:cat>
          <c:val>
            <c:numRef>
              <c:f>'part 2024'!$E$44:$E$48</c:f>
              <c:numCache>
                <c:formatCode>0%</c:formatCode>
                <c:ptCount val="5"/>
                <c:pt idx="0">
                  <c:v>7.8195777112603836E-4</c:v>
                </c:pt>
                <c:pt idx="1">
                  <c:v>6.946832420969151E-3</c:v>
                </c:pt>
                <c:pt idx="2">
                  <c:v>0.71904393283917389</c:v>
                </c:pt>
                <c:pt idx="3">
                  <c:v>0.12250069070373121</c:v>
                </c:pt>
                <c:pt idx="4">
                  <c:v>7.8377070152300415E-2</c:v>
                </c:pt>
              </c:numCache>
            </c:numRef>
          </c:val>
          <c:extLst>
            <c:ext xmlns:c16="http://schemas.microsoft.com/office/drawing/2014/chart" uri="{C3380CC4-5D6E-409C-BE32-E72D297353CC}">
              <c16:uniqueId val="{00000002-E052-4007-9BB1-424E9FE79409}"/>
            </c:ext>
          </c:extLst>
        </c:ser>
        <c:ser>
          <c:idx val="3"/>
          <c:order val="4"/>
          <c:tx>
            <c:strRef>
              <c:f>'part 2024'!$F$42</c:f>
              <c:strCache>
                <c:ptCount val="1"/>
                <c:pt idx="0">
                  <c:v>Gestion des déchets (hors valorisation énergétique)</c:v>
                </c:pt>
              </c:strCache>
            </c:strRef>
          </c:tx>
          <c:spPr>
            <a:solidFill>
              <a:srgbClr val="00B0F0"/>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8-E052-4007-9BB1-424E9FE79409}"/>
                </c:ext>
              </c:extLst>
            </c:dLbl>
            <c:dLbl>
              <c:idx val="1"/>
              <c:delete val="1"/>
              <c:extLst>
                <c:ext xmlns:c15="http://schemas.microsoft.com/office/drawing/2012/chart" uri="{CE6537A1-D6FC-4f65-9D91-7224C49458BB}"/>
                <c:ext xmlns:c16="http://schemas.microsoft.com/office/drawing/2014/chart" uri="{C3380CC4-5D6E-409C-BE32-E72D297353CC}">
                  <c16:uniqueId val="{0000000B-E052-4007-9BB1-424E9FE79409}"/>
                </c:ext>
              </c:extLst>
            </c:dLbl>
            <c:dLbl>
              <c:idx val="2"/>
              <c:delete val="1"/>
              <c:extLst>
                <c:ext xmlns:c15="http://schemas.microsoft.com/office/drawing/2012/chart" uri="{CE6537A1-D6FC-4f65-9D91-7224C49458BB}"/>
                <c:ext xmlns:c16="http://schemas.microsoft.com/office/drawing/2014/chart" uri="{C3380CC4-5D6E-409C-BE32-E72D297353CC}">
                  <c16:uniqueId val="{0000000F-E052-4007-9BB1-424E9FE79409}"/>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'part 2024'!$A$44:$A$48</c:f>
              <c:strCache>
                <c:ptCount val="5"/>
                <c:pt idx="0">
                  <c:v>NOx</c:v>
                </c:pt>
                <c:pt idx="1">
                  <c:v>SOx</c:v>
                </c:pt>
                <c:pt idx="2">
                  <c:v>COVNM</c:v>
                </c:pt>
                <c:pt idx="3">
                  <c:v>PM2.5</c:v>
                </c:pt>
                <c:pt idx="4">
                  <c:v>NH3</c:v>
                </c:pt>
              </c:strCache>
            </c:strRef>
          </c:cat>
          <c:val>
            <c:numRef>
              <c:f>'part 2024'!$F$44:$F$48</c:f>
              <c:numCache>
                <c:formatCode>0%</c:formatCode>
                <c:ptCount val="5"/>
                <c:pt idx="0">
                  <c:v>1.4651918034346942E-3</c:v>
                </c:pt>
                <c:pt idx="1">
                  <c:v>5.0028044974496184E-3</c:v>
                </c:pt>
                <c:pt idx="2">
                  <c:v>5.9910892908286023E-4</c:v>
                </c:pt>
                <c:pt idx="3">
                  <c:v>0.12395647912530949</c:v>
                </c:pt>
                <c:pt idx="4">
                  <c:v>4.4123227510510642E-2</c:v>
                </c:pt>
              </c:numCache>
            </c:numRef>
          </c:val>
          <c:extLst>
            <c:ext xmlns:c16="http://schemas.microsoft.com/office/drawing/2014/chart" uri="{C3380CC4-5D6E-409C-BE32-E72D297353CC}">
              <c16:uniqueId val="{00000003-E052-4007-9BB1-424E9FE79409}"/>
            </c:ext>
          </c:extLst>
        </c:ser>
        <c:ser>
          <c:idx val="4"/>
          <c:order val="5"/>
          <c:tx>
            <c:strRef>
              <c:f>'part 2024'!$G$42</c:f>
              <c:strCache>
                <c:ptCount val="1"/>
                <c:pt idx="0">
                  <c:v>Autres</c:v>
                </c:pt>
              </c:strCache>
            </c:strRef>
          </c:tx>
          <c:spPr>
            <a:solidFill>
              <a:srgbClr val="D09E00"/>
            </a:solidFill>
            <a:ln>
              <a:noFill/>
            </a:ln>
            <a:effectLst/>
          </c:spPr>
          <c:invertIfNegative val="0"/>
          <c:dLbls>
            <c:dLbl>
              <c:idx val="0"/>
              <c:tx>
                <c:rich>
                  <a:bodyPr/>
                  <a:lstStyle/>
                  <a:p>
                    <a:fld id="{128FB66B-A2EC-4CBB-B178-F5E196CF7AD4}" type="VALUE">
                      <a:rPr lang="en-US" sz="1100"/>
                      <a:pPr/>
                      <a:t>[VALUE]</a:t>
                    </a:fld>
                    <a:endParaRPr lang="fr-BE"/>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CB26-43FD-9873-2143F0E034E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'part 2024'!$A$44:$A$48</c:f>
              <c:strCache>
                <c:ptCount val="5"/>
                <c:pt idx="0">
                  <c:v>NOx</c:v>
                </c:pt>
                <c:pt idx="1">
                  <c:v>SOx</c:v>
                </c:pt>
                <c:pt idx="2">
                  <c:v>COVNM</c:v>
                </c:pt>
                <c:pt idx="3">
                  <c:v>PM2.5</c:v>
                </c:pt>
                <c:pt idx="4">
                  <c:v>NH3</c:v>
                </c:pt>
              </c:strCache>
            </c:strRef>
          </c:cat>
          <c:val>
            <c:numRef>
              <c:f>'part 2024'!$G$44:$G$48</c:f>
              <c:numCache>
                <c:formatCode>0%</c:formatCode>
                <c:ptCount val="5"/>
                <c:pt idx="0">
                  <c:v>9.380402955717132E-2</c:v>
                </c:pt>
                <c:pt idx="1">
                  <c:v>2.5730979109780429E-2</c:v>
                </c:pt>
                <c:pt idx="2">
                  <c:v>5.2328467989811368E-2</c:v>
                </c:pt>
                <c:pt idx="3">
                  <c:v>5.3630616795088154E-2</c:v>
                </c:pt>
                <c:pt idx="4">
                  <c:v>0.12294494198381246</c:v>
                </c:pt>
              </c:numCache>
            </c:numRef>
          </c:val>
          <c:extLst>
            <c:ext xmlns:c16="http://schemas.microsoft.com/office/drawing/2014/chart" uri="{C3380CC4-5D6E-409C-BE32-E72D297353CC}">
              <c16:uniqueId val="{00000004-E052-4007-9BB1-424E9FE79409}"/>
            </c:ext>
          </c:extLst>
        </c:ser>
        <c:dLbls>
          <c:showLegendKey val="0"/>
          <c:showVal val="0"/>
          <c:showCatName val="0"/>
          <c:showSerName val="0"/>
          <c:showPercent val="0"/>
          <c:showBubbleSize val="0"/>
        </c:dLbls>
        <c:gapWidth val="90"/>
        <c:overlap val="100"/>
        <c:axId val="1493397903"/>
        <c:axId val="1493398319"/>
      </c:barChart>
      <c:catAx>
        <c:axId val="1493397903"/>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1493398319"/>
        <c:crosses val="autoZero"/>
        <c:auto val="1"/>
        <c:lblAlgn val="ctr"/>
        <c:lblOffset val="100"/>
        <c:noMultiLvlLbl val="0"/>
      </c:catAx>
      <c:valAx>
        <c:axId val="1493398319"/>
        <c:scaling>
          <c:orientation val="minMax"/>
        </c:scaling>
        <c:delete val="0"/>
        <c:axPos val="b"/>
        <c:majorGridlines>
          <c:spPr>
            <a:ln w="9525" cap="flat" cmpd="sng" algn="ctr">
              <a:solidFill>
                <a:schemeClr val="tx1">
                  <a:lumMod val="15000"/>
                  <a:lumOff val="85000"/>
                </a:schemeClr>
              </a:solidFill>
              <a:prstDash val="dash"/>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1493397903"/>
        <c:crosses val="max"/>
        <c:crossBetween val="between"/>
        <c:majorUnit val="0.2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88894416018889"/>
          <c:y val="0.33748268818389088"/>
          <c:w val="0.80186938670111796"/>
          <c:h val="0.5294459371265352"/>
        </c:manualLayout>
      </c:layout>
      <c:barChart>
        <c:barDir val="bar"/>
        <c:grouping val="percentStacked"/>
        <c:varyColors val="0"/>
        <c:ser>
          <c:idx val="0"/>
          <c:order val="0"/>
          <c:tx>
            <c:strRef>
              <c:f>'part 2024'!$B$43</c:f>
              <c:strCache>
                <c:ptCount val="1"/>
                <c:pt idx="0">
                  <c:v>Verbranding in residentiële en tertiaire gebouwen</c:v>
                </c:pt>
              </c:strCache>
            </c:strRef>
          </c:tx>
          <c:spPr>
            <a:solidFill>
              <a:srgbClr val="0070C0"/>
            </a:solidFill>
            <a:ln w="1270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'part 2024'!$A$44:$A$48</c:f>
              <c:strCache>
                <c:ptCount val="5"/>
                <c:pt idx="0">
                  <c:v>NOx</c:v>
                </c:pt>
                <c:pt idx="1">
                  <c:v>SOx</c:v>
                </c:pt>
                <c:pt idx="2">
                  <c:v>COVNM</c:v>
                </c:pt>
                <c:pt idx="3">
                  <c:v>PM2.5</c:v>
                </c:pt>
                <c:pt idx="4">
                  <c:v>NH3</c:v>
                </c:pt>
              </c:strCache>
            </c:strRef>
          </c:cat>
          <c:val>
            <c:numRef>
              <c:f>'part 2024'!$B$44:$B$48</c:f>
              <c:numCache>
                <c:formatCode>0%</c:formatCode>
                <c:ptCount val="5"/>
                <c:pt idx="0">
                  <c:v>0.34365881372756113</c:v>
                </c:pt>
                <c:pt idx="1">
                  <c:v>0.81965654082263728</c:v>
                </c:pt>
                <c:pt idx="2">
                  <c:v>9.7078159094205391E-2</c:v>
                </c:pt>
                <c:pt idx="3">
                  <c:v>0.41576928253824297</c:v>
                </c:pt>
                <c:pt idx="4">
                  <c:v>0.1204510670635187</c:v>
                </c:pt>
              </c:numCache>
            </c:numRef>
          </c:val>
          <c:extLst>
            <c:ext xmlns:c16="http://schemas.microsoft.com/office/drawing/2014/chart" uri="{C3380CC4-5D6E-409C-BE32-E72D297353CC}">
              <c16:uniqueId val="{00000000-AB16-42AE-967A-B3E9E5312278}"/>
            </c:ext>
          </c:extLst>
        </c:ser>
        <c:ser>
          <c:idx val="1"/>
          <c:order val="1"/>
          <c:tx>
            <c:strRef>
              <c:f>'part 2024'!$C$43</c:f>
              <c:strCache>
                <c:ptCount val="1"/>
                <c:pt idx="0">
                  <c:v>Wegtransport</c:v>
                </c:pt>
              </c:strCache>
            </c:strRef>
          </c:tx>
          <c:spPr>
            <a:solidFill>
              <a:srgbClr val="FF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'part 2024'!$A$44:$A$48</c:f>
              <c:strCache>
                <c:ptCount val="5"/>
                <c:pt idx="0">
                  <c:v>NOx</c:v>
                </c:pt>
                <c:pt idx="1">
                  <c:v>SOx</c:v>
                </c:pt>
                <c:pt idx="2">
                  <c:v>COVNM</c:v>
                </c:pt>
                <c:pt idx="3">
                  <c:v>PM2.5</c:v>
                </c:pt>
                <c:pt idx="4">
                  <c:v>NH3</c:v>
                </c:pt>
              </c:strCache>
            </c:strRef>
          </c:cat>
          <c:val>
            <c:numRef>
              <c:f>'part 2024'!$C$44:$C$48</c:f>
              <c:numCache>
                <c:formatCode>0%</c:formatCode>
                <c:ptCount val="5"/>
                <c:pt idx="0">
                  <c:v>0.44215018625287889</c:v>
                </c:pt>
                <c:pt idx="1">
                  <c:v>2.787948816709452E-2</c:v>
                </c:pt>
                <c:pt idx="2">
                  <c:v>0.12747653889076471</c:v>
                </c:pt>
                <c:pt idx="3">
                  <c:v>0.25545743549732092</c:v>
                </c:pt>
                <c:pt idx="4">
                  <c:v>0.53731054185706029</c:v>
                </c:pt>
              </c:numCache>
            </c:numRef>
          </c:val>
          <c:extLst>
            <c:ext xmlns:c16="http://schemas.microsoft.com/office/drawing/2014/chart" uri="{C3380CC4-5D6E-409C-BE32-E72D297353CC}">
              <c16:uniqueId val="{00000002-AB16-42AE-967A-B3E9E5312278}"/>
            </c:ext>
          </c:extLst>
        </c:ser>
        <c:ser>
          <c:idx val="5"/>
          <c:order val="2"/>
          <c:tx>
            <c:strRef>
              <c:f>'part 2024'!$D$43</c:f>
              <c:strCache>
                <c:ptCount val="1"/>
                <c:pt idx="0">
                  <c:v>Energieproductie (elektriciteit, warmtekrachtkoppeling)</c:v>
                </c:pt>
              </c:strCache>
            </c:strRef>
          </c:tx>
          <c:spPr>
            <a:solidFill>
              <a:srgbClr val="FFC000"/>
            </a:solidFill>
            <a:ln>
              <a:noFill/>
            </a:ln>
            <a:effectLst/>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4-AB16-42AE-967A-B3E9E531227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'part 2024'!$A$44:$A$48</c:f>
              <c:strCache>
                <c:ptCount val="5"/>
                <c:pt idx="0">
                  <c:v>NOx</c:v>
                </c:pt>
                <c:pt idx="1">
                  <c:v>SOx</c:v>
                </c:pt>
                <c:pt idx="2">
                  <c:v>COVNM</c:v>
                </c:pt>
                <c:pt idx="3">
                  <c:v>PM2.5</c:v>
                </c:pt>
                <c:pt idx="4">
                  <c:v>NH3</c:v>
                </c:pt>
              </c:strCache>
            </c:strRef>
          </c:cat>
          <c:val>
            <c:numRef>
              <c:f>'part 2024'!$D$44:$D$48</c:f>
              <c:numCache>
                <c:formatCode>0%</c:formatCode>
                <c:ptCount val="5"/>
                <c:pt idx="0">
                  <c:v>0.11813982088782786</c:v>
                </c:pt>
                <c:pt idx="1">
                  <c:v>0.114783354982069</c:v>
                </c:pt>
                <c:pt idx="2">
                  <c:v>3.4737922569617304E-3</c:v>
                </c:pt>
                <c:pt idx="3">
                  <c:v>2.8685495340307191E-2</c:v>
                </c:pt>
                <c:pt idx="4">
                  <c:v>9.6793151432797347E-2</c:v>
                </c:pt>
              </c:numCache>
            </c:numRef>
          </c:val>
          <c:extLst>
            <c:ext xmlns:c16="http://schemas.microsoft.com/office/drawing/2014/chart" uri="{C3380CC4-5D6E-409C-BE32-E72D297353CC}">
              <c16:uniqueId val="{00000005-AB16-42AE-967A-B3E9E5312278}"/>
            </c:ext>
          </c:extLst>
        </c:ser>
        <c:ser>
          <c:idx val="2"/>
          <c:order val="3"/>
          <c:tx>
            <c:strRef>
              <c:f>'part 2024'!$E$43</c:f>
              <c:strCache>
                <c:ptCount val="1"/>
                <c:pt idx="0">
                  <c:v>Industriële processen en productgebruik</c:v>
                </c:pt>
              </c:strCache>
            </c:strRef>
          </c:tx>
          <c:spPr>
            <a:solidFill>
              <a:schemeClr val="bg1">
                <a:lumMod val="75000"/>
              </a:schemeClr>
            </a:solidFill>
            <a:ln>
              <a:noFill/>
            </a:ln>
            <a:effectLst/>
          </c:spPr>
          <c:invertIfNegative val="0"/>
          <c:dPt>
            <c:idx val="2"/>
            <c:invertIfNegative val="0"/>
            <c:bubble3D val="0"/>
            <c:spPr>
              <a:solidFill>
                <a:schemeClr val="bg1">
                  <a:lumMod val="75000"/>
                </a:schemeClr>
              </a:solidFill>
              <a:ln>
                <a:noFill/>
              </a:ln>
              <a:effectLst/>
            </c:spPr>
            <c:extLst>
              <c:ext xmlns:c16="http://schemas.microsoft.com/office/drawing/2014/chart" uri="{C3380CC4-5D6E-409C-BE32-E72D297353CC}">
                <c16:uniqueId val="{00000007-AB16-42AE-967A-B3E9E5312278}"/>
              </c:ext>
            </c:extLst>
          </c:dPt>
          <c:dLbls>
            <c:dLbl>
              <c:idx val="0"/>
              <c:delete val="1"/>
              <c:extLst>
                <c:ext xmlns:c15="http://schemas.microsoft.com/office/drawing/2012/chart" uri="{CE6537A1-D6FC-4f65-9D91-7224C49458BB}"/>
                <c:ext xmlns:c16="http://schemas.microsoft.com/office/drawing/2014/chart" uri="{C3380CC4-5D6E-409C-BE32-E72D297353CC}">
                  <c16:uniqueId val="{00000008-AB16-42AE-967A-B3E9E5312278}"/>
                </c:ext>
              </c:extLst>
            </c:dLbl>
            <c:dLbl>
              <c:idx val="1"/>
              <c:delete val="1"/>
              <c:extLst>
                <c:ext xmlns:c15="http://schemas.microsoft.com/office/drawing/2012/chart" uri="{CE6537A1-D6FC-4f65-9D91-7224C49458BB}"/>
                <c:ext xmlns:c16="http://schemas.microsoft.com/office/drawing/2014/chart" uri="{C3380CC4-5D6E-409C-BE32-E72D297353CC}">
                  <c16:uniqueId val="{00000009-AB16-42AE-967A-B3E9E531227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'part 2024'!$A$44:$A$48</c:f>
              <c:strCache>
                <c:ptCount val="5"/>
                <c:pt idx="0">
                  <c:v>NOx</c:v>
                </c:pt>
                <c:pt idx="1">
                  <c:v>SOx</c:v>
                </c:pt>
                <c:pt idx="2">
                  <c:v>COVNM</c:v>
                </c:pt>
                <c:pt idx="3">
                  <c:v>PM2.5</c:v>
                </c:pt>
                <c:pt idx="4">
                  <c:v>NH3</c:v>
                </c:pt>
              </c:strCache>
            </c:strRef>
          </c:cat>
          <c:val>
            <c:numRef>
              <c:f>'part 2024'!$E$44:$E$48</c:f>
              <c:numCache>
                <c:formatCode>0%</c:formatCode>
                <c:ptCount val="5"/>
                <c:pt idx="0">
                  <c:v>7.8195777112603836E-4</c:v>
                </c:pt>
                <c:pt idx="1">
                  <c:v>6.946832420969151E-3</c:v>
                </c:pt>
                <c:pt idx="2">
                  <c:v>0.71904393283917389</c:v>
                </c:pt>
                <c:pt idx="3">
                  <c:v>0.12250069070373121</c:v>
                </c:pt>
                <c:pt idx="4">
                  <c:v>7.8377070152300415E-2</c:v>
                </c:pt>
              </c:numCache>
            </c:numRef>
          </c:val>
          <c:extLst>
            <c:ext xmlns:c16="http://schemas.microsoft.com/office/drawing/2014/chart" uri="{C3380CC4-5D6E-409C-BE32-E72D297353CC}">
              <c16:uniqueId val="{0000000A-AB16-42AE-967A-B3E9E5312278}"/>
            </c:ext>
          </c:extLst>
        </c:ser>
        <c:ser>
          <c:idx val="3"/>
          <c:order val="4"/>
          <c:tx>
            <c:strRef>
              <c:f>'part 2024'!$F$43</c:f>
              <c:strCache>
                <c:ptCount val="1"/>
                <c:pt idx="0">
                  <c:v>Afvalbeheer (met uitzondering van energieterugwinning)</c:v>
                </c:pt>
              </c:strCache>
            </c:strRef>
          </c:tx>
          <c:spPr>
            <a:solidFill>
              <a:srgbClr val="00B0F0"/>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B-AB16-42AE-967A-B3E9E5312278}"/>
                </c:ext>
              </c:extLst>
            </c:dLbl>
            <c:dLbl>
              <c:idx val="1"/>
              <c:delete val="1"/>
              <c:extLst>
                <c:ext xmlns:c15="http://schemas.microsoft.com/office/drawing/2012/chart" uri="{CE6537A1-D6FC-4f65-9D91-7224C49458BB}"/>
                <c:ext xmlns:c16="http://schemas.microsoft.com/office/drawing/2014/chart" uri="{C3380CC4-5D6E-409C-BE32-E72D297353CC}">
                  <c16:uniqueId val="{0000000C-AB16-42AE-967A-B3E9E5312278}"/>
                </c:ext>
              </c:extLst>
            </c:dLbl>
            <c:dLbl>
              <c:idx val="2"/>
              <c:delete val="1"/>
              <c:extLst>
                <c:ext xmlns:c15="http://schemas.microsoft.com/office/drawing/2012/chart" uri="{CE6537A1-D6FC-4f65-9D91-7224C49458BB}"/>
                <c:ext xmlns:c16="http://schemas.microsoft.com/office/drawing/2014/chart" uri="{C3380CC4-5D6E-409C-BE32-E72D297353CC}">
                  <c16:uniqueId val="{0000000D-AB16-42AE-967A-B3E9E531227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'part 2024'!$A$44:$A$48</c:f>
              <c:strCache>
                <c:ptCount val="5"/>
                <c:pt idx="0">
                  <c:v>NOx</c:v>
                </c:pt>
                <c:pt idx="1">
                  <c:v>SOx</c:v>
                </c:pt>
                <c:pt idx="2">
                  <c:v>COVNM</c:v>
                </c:pt>
                <c:pt idx="3">
                  <c:v>PM2.5</c:v>
                </c:pt>
                <c:pt idx="4">
                  <c:v>NH3</c:v>
                </c:pt>
              </c:strCache>
            </c:strRef>
          </c:cat>
          <c:val>
            <c:numRef>
              <c:f>'part 2024'!$F$44:$F$48</c:f>
              <c:numCache>
                <c:formatCode>0%</c:formatCode>
                <c:ptCount val="5"/>
                <c:pt idx="0">
                  <c:v>1.4651918034346942E-3</c:v>
                </c:pt>
                <c:pt idx="1">
                  <c:v>5.0028044974496184E-3</c:v>
                </c:pt>
                <c:pt idx="2">
                  <c:v>5.9910892908286023E-4</c:v>
                </c:pt>
                <c:pt idx="3">
                  <c:v>0.12395647912530949</c:v>
                </c:pt>
                <c:pt idx="4">
                  <c:v>4.4123227510510642E-2</c:v>
                </c:pt>
              </c:numCache>
            </c:numRef>
          </c:val>
          <c:extLst>
            <c:ext xmlns:c16="http://schemas.microsoft.com/office/drawing/2014/chart" uri="{C3380CC4-5D6E-409C-BE32-E72D297353CC}">
              <c16:uniqueId val="{0000000E-AB16-42AE-967A-B3E9E5312278}"/>
            </c:ext>
          </c:extLst>
        </c:ser>
        <c:ser>
          <c:idx val="4"/>
          <c:order val="5"/>
          <c:tx>
            <c:strRef>
              <c:f>'part 2024'!$G$43</c:f>
              <c:strCache>
                <c:ptCount val="1"/>
                <c:pt idx="0">
                  <c:v>Andere</c:v>
                </c:pt>
              </c:strCache>
            </c:strRef>
          </c:tx>
          <c:spPr>
            <a:solidFill>
              <a:srgbClr val="D09E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'part 2024'!$A$44:$A$48</c:f>
              <c:strCache>
                <c:ptCount val="5"/>
                <c:pt idx="0">
                  <c:v>NOx</c:v>
                </c:pt>
                <c:pt idx="1">
                  <c:v>SOx</c:v>
                </c:pt>
                <c:pt idx="2">
                  <c:v>COVNM</c:v>
                </c:pt>
                <c:pt idx="3">
                  <c:v>PM2.5</c:v>
                </c:pt>
                <c:pt idx="4">
                  <c:v>NH3</c:v>
                </c:pt>
              </c:strCache>
            </c:strRef>
          </c:cat>
          <c:val>
            <c:numRef>
              <c:f>'part 2024'!$G$44:$G$48</c:f>
              <c:numCache>
                <c:formatCode>0%</c:formatCode>
                <c:ptCount val="5"/>
                <c:pt idx="0">
                  <c:v>9.380402955717132E-2</c:v>
                </c:pt>
                <c:pt idx="1">
                  <c:v>2.5730979109780429E-2</c:v>
                </c:pt>
                <c:pt idx="2">
                  <c:v>5.2328467989811368E-2</c:v>
                </c:pt>
                <c:pt idx="3">
                  <c:v>5.3630616795088154E-2</c:v>
                </c:pt>
                <c:pt idx="4">
                  <c:v>0.12294494198381246</c:v>
                </c:pt>
              </c:numCache>
            </c:numRef>
          </c:val>
          <c:extLst>
            <c:ext xmlns:c16="http://schemas.microsoft.com/office/drawing/2014/chart" uri="{C3380CC4-5D6E-409C-BE32-E72D297353CC}">
              <c16:uniqueId val="{00000010-AB16-42AE-967A-B3E9E5312278}"/>
            </c:ext>
          </c:extLst>
        </c:ser>
        <c:dLbls>
          <c:showLegendKey val="0"/>
          <c:showVal val="0"/>
          <c:showCatName val="0"/>
          <c:showSerName val="0"/>
          <c:showPercent val="0"/>
          <c:showBubbleSize val="0"/>
        </c:dLbls>
        <c:gapWidth val="90"/>
        <c:overlap val="100"/>
        <c:axId val="1493397903"/>
        <c:axId val="1493398319"/>
      </c:barChart>
      <c:catAx>
        <c:axId val="1493397903"/>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1493398319"/>
        <c:crosses val="autoZero"/>
        <c:auto val="1"/>
        <c:lblAlgn val="ctr"/>
        <c:lblOffset val="100"/>
        <c:noMultiLvlLbl val="0"/>
      </c:catAx>
      <c:valAx>
        <c:axId val="1493398319"/>
        <c:scaling>
          <c:orientation val="minMax"/>
        </c:scaling>
        <c:delete val="0"/>
        <c:axPos val="b"/>
        <c:majorGridlines>
          <c:spPr>
            <a:ln w="9525" cap="flat" cmpd="sng" algn="ctr">
              <a:solidFill>
                <a:schemeClr val="tx1">
                  <a:lumMod val="15000"/>
                  <a:lumOff val="85000"/>
                </a:schemeClr>
              </a:solidFill>
              <a:prstDash val="dash"/>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1493397903"/>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163641262346552E-2"/>
          <c:y val="4.8728022452551818E-2"/>
          <c:w val="0.87120430947137129"/>
          <c:h val="0.87596087306188875"/>
        </c:manualLayout>
      </c:layout>
      <c:lineChart>
        <c:grouping val="standard"/>
        <c:varyColors val="0"/>
        <c:ser>
          <c:idx val="4"/>
          <c:order val="0"/>
          <c:tx>
            <c:strRef>
              <c:f>'evolution 1990=100'!$M$3</c:f>
              <c:strCache>
                <c:ptCount val="1"/>
                <c:pt idx="0">
                  <c:v>NH3</c:v>
                </c:pt>
              </c:strCache>
            </c:strRef>
          </c:tx>
          <c:spPr>
            <a:ln w="38100" cap="rnd">
              <a:solidFill>
                <a:srgbClr val="FFC000"/>
              </a:solidFill>
              <a:round/>
            </a:ln>
            <a:effectLst/>
          </c:spPr>
          <c:marker>
            <c:symbol val="none"/>
          </c:marker>
          <c:cat>
            <c:numRef>
              <c:f>'evolution 1990=100'!$H$4:$H$38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'evolution 1990=100'!$M$4:$M$38</c:f>
              <c:numCache>
                <c:formatCode>0</c:formatCode>
                <c:ptCount val="35"/>
                <c:pt idx="0">
                  <c:v>100</c:v>
                </c:pt>
                <c:pt idx="1">
                  <c:v>80.511374143369025</c:v>
                </c:pt>
                <c:pt idx="2">
                  <c:v>71.805318431947001</c:v>
                </c:pt>
                <c:pt idx="3">
                  <c:v>40.209062967826313</c:v>
                </c:pt>
                <c:pt idx="4">
                  <c:v>46.56367562186167</c:v>
                </c:pt>
                <c:pt idx="5">
                  <c:v>53.612660736924468</c:v>
                </c:pt>
                <c:pt idx="6">
                  <c:v>59.72239842635971</c:v>
                </c:pt>
                <c:pt idx="7">
                  <c:v>63.926930395139877</c:v>
                </c:pt>
                <c:pt idx="8">
                  <c:v>71.115674638842478</c:v>
                </c:pt>
                <c:pt idx="9">
                  <c:v>98.473054904028373</c:v>
                </c:pt>
                <c:pt idx="10">
                  <c:v>101.28522404888616</c:v>
                </c:pt>
                <c:pt idx="11">
                  <c:v>101.96028055129516</c:v>
                </c:pt>
                <c:pt idx="12">
                  <c:v>98.019883654413263</c:v>
                </c:pt>
                <c:pt idx="13">
                  <c:v>93.594747156647827</c:v>
                </c:pt>
                <c:pt idx="14">
                  <c:v>88.010354779207105</c:v>
                </c:pt>
                <c:pt idx="15">
                  <c:v>81.196573711239353</c:v>
                </c:pt>
                <c:pt idx="16">
                  <c:v>77.371438979407699</c:v>
                </c:pt>
                <c:pt idx="17">
                  <c:v>69.467829069004964</c:v>
                </c:pt>
                <c:pt idx="18">
                  <c:v>63.517838486896203</c:v>
                </c:pt>
                <c:pt idx="19">
                  <c:v>62.689150424294922</c:v>
                </c:pt>
                <c:pt idx="20">
                  <c:v>60.846838045669216</c:v>
                </c:pt>
                <c:pt idx="21">
                  <c:v>50.591048379309832</c:v>
                </c:pt>
                <c:pt idx="22">
                  <c:v>48.551441882848984</c:v>
                </c:pt>
                <c:pt idx="23">
                  <c:v>46.71033584487224</c:v>
                </c:pt>
                <c:pt idx="24">
                  <c:v>52.281072457551069</c:v>
                </c:pt>
                <c:pt idx="25">
                  <c:v>48.115939024578324</c:v>
                </c:pt>
                <c:pt idx="26">
                  <c:v>48.100071036586201</c:v>
                </c:pt>
                <c:pt idx="27">
                  <c:v>44.346770184337949</c:v>
                </c:pt>
                <c:pt idx="28">
                  <c:v>49.462849561102097</c:v>
                </c:pt>
                <c:pt idx="29">
                  <c:v>51.182109419884647</c:v>
                </c:pt>
                <c:pt idx="30">
                  <c:v>44.258993333726337</c:v>
                </c:pt>
                <c:pt idx="31">
                  <c:v>47.972990974458007</c:v>
                </c:pt>
                <c:pt idx="32">
                  <c:v>49.54907509022091</c:v>
                </c:pt>
                <c:pt idx="33">
                  <c:v>49.498481989242997</c:v>
                </c:pt>
                <c:pt idx="34">
                  <c:v>51.283027392187265</c:v>
                </c:pt>
              </c:numCache>
            </c:numRef>
          </c:val>
          <c:smooth val="0"/>
          <c:extLst>
            <c:ext xmlns:c16="http://schemas.microsoft.com/office/drawing/2014/chart" uri="{C3380CC4-5D6E-409C-BE32-E72D297353CC}">
              <c16:uniqueId val="{00000000-1BBB-4024-BB5B-D72505DB1079}"/>
            </c:ext>
          </c:extLst>
        </c:ser>
        <c:ser>
          <c:idx val="2"/>
          <c:order val="1"/>
          <c:tx>
            <c:strRef>
              <c:f>'evolution 1990=100'!$K$3</c:f>
              <c:strCache>
                <c:ptCount val="1"/>
                <c:pt idx="0">
                  <c:v>COVNM</c:v>
                </c:pt>
              </c:strCache>
            </c:strRef>
          </c:tx>
          <c:spPr>
            <a:ln w="38100" cap="rnd">
              <a:solidFill>
                <a:srgbClr val="00B050"/>
              </a:solidFill>
              <a:round/>
            </a:ln>
            <a:effectLst/>
          </c:spPr>
          <c:marker>
            <c:symbol val="none"/>
          </c:marker>
          <c:cat>
            <c:numRef>
              <c:f>'evolution 1990=100'!$H$4:$H$38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'evolution 1990=100'!$K$4:$K$38</c:f>
              <c:numCache>
                <c:formatCode>0</c:formatCode>
                <c:ptCount val="35"/>
                <c:pt idx="0">
                  <c:v>100</c:v>
                </c:pt>
                <c:pt idx="1">
                  <c:v>100.90808453886275</c:v>
                </c:pt>
                <c:pt idx="2">
                  <c:v>102.22834189175222</c:v>
                </c:pt>
                <c:pt idx="3">
                  <c:v>98.360848789970603</c:v>
                </c:pt>
                <c:pt idx="4">
                  <c:v>93.178266317091996</c:v>
                </c:pt>
                <c:pt idx="5">
                  <c:v>89.657242107326709</c:v>
                </c:pt>
                <c:pt idx="6">
                  <c:v>86.21208382575611</c:v>
                </c:pt>
                <c:pt idx="7">
                  <c:v>80.063820682042078</c:v>
                </c:pt>
                <c:pt idx="8">
                  <c:v>76.504154695002569</c:v>
                </c:pt>
                <c:pt idx="9">
                  <c:v>72.810678784517137</c:v>
                </c:pt>
                <c:pt idx="10">
                  <c:v>69.011571005975227</c:v>
                </c:pt>
                <c:pt idx="11">
                  <c:v>67.090159520638196</c:v>
                </c:pt>
                <c:pt idx="12">
                  <c:v>64.242152159880987</c:v>
                </c:pt>
                <c:pt idx="13">
                  <c:v>62.870367506003809</c:v>
                </c:pt>
                <c:pt idx="14">
                  <c:v>58.511914524659858</c:v>
                </c:pt>
                <c:pt idx="15">
                  <c:v>55.486517978166241</c:v>
                </c:pt>
                <c:pt idx="16">
                  <c:v>50.780234560350735</c:v>
                </c:pt>
                <c:pt idx="17">
                  <c:v>46.09176088695947</c:v>
                </c:pt>
                <c:pt idx="18">
                  <c:v>44.106839932112571</c:v>
                </c:pt>
                <c:pt idx="19">
                  <c:v>42.584698361935629</c:v>
                </c:pt>
                <c:pt idx="20">
                  <c:v>40.13232606728856</c:v>
                </c:pt>
                <c:pt idx="21">
                  <c:v>40.390465292644443</c:v>
                </c:pt>
                <c:pt idx="22">
                  <c:v>39.674204411652688</c:v>
                </c:pt>
                <c:pt idx="23">
                  <c:v>39.585101599773886</c:v>
                </c:pt>
                <c:pt idx="24">
                  <c:v>37.37410277393181</c:v>
                </c:pt>
                <c:pt idx="25">
                  <c:v>37.040748914639984</c:v>
                </c:pt>
                <c:pt idx="26">
                  <c:v>34.17110179043727</c:v>
                </c:pt>
                <c:pt idx="27">
                  <c:v>33.255357627452319</c:v>
                </c:pt>
                <c:pt idx="28">
                  <c:v>31.192721487676895</c:v>
                </c:pt>
                <c:pt idx="29">
                  <c:v>31.442212618345209</c:v>
                </c:pt>
                <c:pt idx="30">
                  <c:v>37.128481853866035</c:v>
                </c:pt>
                <c:pt idx="31">
                  <c:v>34.034006285597016</c:v>
                </c:pt>
                <c:pt idx="32">
                  <c:v>30.951640745972043</c:v>
                </c:pt>
                <c:pt idx="33">
                  <c:v>31.397951454831613</c:v>
                </c:pt>
                <c:pt idx="34">
                  <c:v>29.799458303192083</c:v>
                </c:pt>
              </c:numCache>
            </c:numRef>
          </c:val>
          <c:smooth val="0"/>
          <c:extLst>
            <c:ext xmlns:c16="http://schemas.microsoft.com/office/drawing/2014/chart" uri="{C3380CC4-5D6E-409C-BE32-E72D297353CC}">
              <c16:uniqueId val="{00000002-03BC-4383-A479-D3A165B2D8E4}"/>
            </c:ext>
          </c:extLst>
        </c:ser>
        <c:ser>
          <c:idx val="0"/>
          <c:order val="2"/>
          <c:tx>
            <c:strRef>
              <c:f>'evolution 1990=100'!$I$3</c:f>
              <c:strCache>
                <c:ptCount val="1"/>
                <c:pt idx="0">
                  <c:v>NOx</c:v>
                </c:pt>
              </c:strCache>
            </c:strRef>
          </c:tx>
          <c:spPr>
            <a:ln w="38100" cap="rnd">
              <a:solidFill>
                <a:srgbClr val="002060"/>
              </a:solidFill>
              <a:round/>
            </a:ln>
            <a:effectLst/>
          </c:spPr>
          <c:marker>
            <c:symbol val="none"/>
          </c:marker>
          <c:cat>
            <c:numRef>
              <c:f>'evolution 1990=100'!$H$4:$H$38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'evolution 1990=100'!$I$4:$I$38</c:f>
              <c:numCache>
                <c:formatCode>0</c:formatCode>
                <c:ptCount val="35"/>
                <c:pt idx="0">
                  <c:v>100</c:v>
                </c:pt>
                <c:pt idx="1">
                  <c:v>103.8018619480966</c:v>
                </c:pt>
                <c:pt idx="2">
                  <c:v>105.5419482183032</c:v>
                </c:pt>
                <c:pt idx="3">
                  <c:v>103.93927765925429</c:v>
                </c:pt>
                <c:pt idx="4">
                  <c:v>100.00358674265711</c:v>
                </c:pt>
                <c:pt idx="5">
                  <c:v>97.990317365616633</c:v>
                </c:pt>
                <c:pt idx="6">
                  <c:v>101.18780397336731</c:v>
                </c:pt>
                <c:pt idx="7">
                  <c:v>96.341988847565489</c:v>
                </c:pt>
                <c:pt idx="8">
                  <c:v>107.66250181093812</c:v>
                </c:pt>
                <c:pt idx="9">
                  <c:v>88.795883699701264</c:v>
                </c:pt>
                <c:pt idx="10">
                  <c:v>85.99934084221583</c:v>
                </c:pt>
                <c:pt idx="11">
                  <c:v>97.874813827070525</c:v>
                </c:pt>
                <c:pt idx="12">
                  <c:v>90.691651180785087</c:v>
                </c:pt>
                <c:pt idx="13">
                  <c:v>88.697765973527794</c:v>
                </c:pt>
                <c:pt idx="14">
                  <c:v>90.933566455012667</c:v>
                </c:pt>
                <c:pt idx="15">
                  <c:v>87.291128412189238</c:v>
                </c:pt>
                <c:pt idx="16">
                  <c:v>75.889561956940383</c:v>
                </c:pt>
                <c:pt idx="17">
                  <c:v>72.29964073430483</c:v>
                </c:pt>
                <c:pt idx="18">
                  <c:v>71.742621405109091</c:v>
                </c:pt>
                <c:pt idx="19">
                  <c:v>66.913889329877719</c:v>
                </c:pt>
                <c:pt idx="20">
                  <c:v>66.717792628361053</c:v>
                </c:pt>
                <c:pt idx="21">
                  <c:v>60.013845427540602</c:v>
                </c:pt>
                <c:pt idx="22">
                  <c:v>60.481735146738636</c:v>
                </c:pt>
                <c:pt idx="23">
                  <c:v>59.553826768827292</c:v>
                </c:pt>
                <c:pt idx="24">
                  <c:v>54.640175615781651</c:v>
                </c:pt>
                <c:pt idx="25">
                  <c:v>57.851854593467337</c:v>
                </c:pt>
                <c:pt idx="26">
                  <c:v>55.595329912684633</c:v>
                </c:pt>
                <c:pt idx="27">
                  <c:v>51.825707117921226</c:v>
                </c:pt>
                <c:pt idx="28">
                  <c:v>47.082704879452535</c:v>
                </c:pt>
                <c:pt idx="29">
                  <c:v>43.689712344160583</c:v>
                </c:pt>
                <c:pt idx="30">
                  <c:v>35.867958239566974</c:v>
                </c:pt>
                <c:pt idx="31">
                  <c:v>34.91371638552296</c:v>
                </c:pt>
                <c:pt idx="32">
                  <c:v>29.541398894845333</c:v>
                </c:pt>
                <c:pt idx="33">
                  <c:v>27.275162802480978</c:v>
                </c:pt>
                <c:pt idx="34">
                  <c:v>26.244942239621139</c:v>
                </c:pt>
              </c:numCache>
            </c:numRef>
          </c:val>
          <c:smooth val="0"/>
          <c:extLst>
            <c:ext xmlns:c16="http://schemas.microsoft.com/office/drawing/2014/chart" uri="{C3380CC4-5D6E-409C-BE32-E72D297353CC}">
              <c16:uniqueId val="{00000000-03BC-4383-A479-D3A165B2D8E4}"/>
            </c:ext>
          </c:extLst>
        </c:ser>
        <c:ser>
          <c:idx val="3"/>
          <c:order val="3"/>
          <c:tx>
            <c:strRef>
              <c:f>'evolution 1990=100'!$L$3</c:f>
              <c:strCache>
                <c:ptCount val="1"/>
                <c:pt idx="0">
                  <c:v>PM2.5</c:v>
                </c:pt>
              </c:strCache>
            </c:strRef>
          </c:tx>
          <c:spPr>
            <a:ln w="38100" cap="rnd">
              <a:solidFill>
                <a:srgbClr val="FF0000"/>
              </a:solidFill>
              <a:round/>
            </a:ln>
            <a:effectLst/>
          </c:spPr>
          <c:marker>
            <c:symbol val="none"/>
          </c:marker>
          <c:cat>
            <c:numRef>
              <c:f>'evolution 1990=100'!$H$4:$H$38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'evolution 1990=100'!$L$4:$L$38</c:f>
              <c:numCache>
                <c:formatCode>0</c:formatCode>
                <c:ptCount val="35"/>
                <c:pt idx="0">
                  <c:v>100</c:v>
                </c:pt>
                <c:pt idx="1">
                  <c:v>105.34104578876349</c:v>
                </c:pt>
                <c:pt idx="2">
                  <c:v>102.36907171046738</c:v>
                </c:pt>
                <c:pt idx="3">
                  <c:v>99.055164946711088</c:v>
                </c:pt>
                <c:pt idx="4">
                  <c:v>87.849150765101001</c:v>
                </c:pt>
                <c:pt idx="5">
                  <c:v>88.719541470828958</c:v>
                </c:pt>
                <c:pt idx="6">
                  <c:v>86.691645055408657</c:v>
                </c:pt>
                <c:pt idx="7">
                  <c:v>76.647121996759068</c:v>
                </c:pt>
                <c:pt idx="8">
                  <c:v>73.06566758146424</c:v>
                </c:pt>
                <c:pt idx="9">
                  <c:v>63.118369163821519</c:v>
                </c:pt>
                <c:pt idx="10">
                  <c:v>60.35708751077906</c:v>
                </c:pt>
                <c:pt idx="11">
                  <c:v>57.290483770565828</c:v>
                </c:pt>
                <c:pt idx="12">
                  <c:v>54.636421168982785</c:v>
                </c:pt>
                <c:pt idx="13">
                  <c:v>51.649646183311923</c:v>
                </c:pt>
                <c:pt idx="14">
                  <c:v>49.9475748708238</c:v>
                </c:pt>
                <c:pt idx="15">
                  <c:v>47.277618243035178</c:v>
                </c:pt>
                <c:pt idx="16">
                  <c:v>44.465660694632831</c:v>
                </c:pt>
                <c:pt idx="17">
                  <c:v>42.538341070971548</c:v>
                </c:pt>
                <c:pt idx="18">
                  <c:v>45.065270189829079</c:v>
                </c:pt>
                <c:pt idx="19">
                  <c:v>45.771460329506667</c:v>
                </c:pt>
                <c:pt idx="20">
                  <c:v>43.303652031591724</c:v>
                </c:pt>
                <c:pt idx="21">
                  <c:v>38.724653035692228</c:v>
                </c:pt>
                <c:pt idx="22">
                  <c:v>36.355664233509067</c:v>
                </c:pt>
                <c:pt idx="23">
                  <c:v>37.945662950081775</c:v>
                </c:pt>
                <c:pt idx="24">
                  <c:v>31.127652802897938</c:v>
                </c:pt>
                <c:pt idx="25">
                  <c:v>32.277548662163895</c:v>
                </c:pt>
                <c:pt idx="26">
                  <c:v>31.638526718886961</c:v>
                </c:pt>
                <c:pt idx="27">
                  <c:v>31.600122259756198</c:v>
                </c:pt>
                <c:pt idx="28">
                  <c:v>29.850326008041456</c:v>
                </c:pt>
                <c:pt idx="29">
                  <c:v>29.633382861045991</c:v>
                </c:pt>
                <c:pt idx="30">
                  <c:v>25.703289803123742</c:v>
                </c:pt>
                <c:pt idx="31">
                  <c:v>23.213979090550232</c:v>
                </c:pt>
                <c:pt idx="32">
                  <c:v>22.027170641278644</c:v>
                </c:pt>
                <c:pt idx="33">
                  <c:v>20.827023607880019</c:v>
                </c:pt>
                <c:pt idx="34">
                  <c:v>20.571496858003609</c:v>
                </c:pt>
              </c:numCache>
            </c:numRef>
          </c:val>
          <c:smooth val="0"/>
          <c:extLst>
            <c:ext xmlns:c16="http://schemas.microsoft.com/office/drawing/2014/chart" uri="{C3380CC4-5D6E-409C-BE32-E72D297353CC}">
              <c16:uniqueId val="{00000003-03BC-4383-A479-D3A165B2D8E4}"/>
            </c:ext>
          </c:extLst>
        </c:ser>
        <c:ser>
          <c:idx val="1"/>
          <c:order val="4"/>
          <c:tx>
            <c:strRef>
              <c:f>'evolution 1990=100'!$J$3</c:f>
              <c:strCache>
                <c:ptCount val="1"/>
                <c:pt idx="0">
                  <c:v>SOx </c:v>
                </c:pt>
              </c:strCache>
            </c:strRef>
          </c:tx>
          <c:spPr>
            <a:ln w="38100" cap="rnd">
              <a:solidFill>
                <a:srgbClr val="00B0F0"/>
              </a:solidFill>
              <a:round/>
            </a:ln>
            <a:effectLst/>
          </c:spPr>
          <c:marker>
            <c:symbol val="none"/>
          </c:marker>
          <c:cat>
            <c:numRef>
              <c:f>'evolution 1990=100'!$H$4:$H$38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'evolution 1990=100'!$J$4:$J$38</c:f>
              <c:numCache>
                <c:formatCode>0</c:formatCode>
                <c:ptCount val="35"/>
                <c:pt idx="0">
                  <c:v>100</c:v>
                </c:pt>
                <c:pt idx="1">
                  <c:v>103.0423310045369</c:v>
                </c:pt>
                <c:pt idx="2">
                  <c:v>100.24162640830197</c:v>
                </c:pt>
                <c:pt idx="3">
                  <c:v>89.743967245472291</c:v>
                </c:pt>
                <c:pt idx="4">
                  <c:v>88.925581892225793</c:v>
                </c:pt>
                <c:pt idx="5">
                  <c:v>89.34424636542127</c:v>
                </c:pt>
                <c:pt idx="6">
                  <c:v>86.676924814071484</c:v>
                </c:pt>
                <c:pt idx="7">
                  <c:v>80.892554269554068</c:v>
                </c:pt>
                <c:pt idx="8">
                  <c:v>72.444420802565475</c:v>
                </c:pt>
                <c:pt idx="9">
                  <c:v>59.340227435527297</c:v>
                </c:pt>
                <c:pt idx="10">
                  <c:v>53.625669079842488</c:v>
                </c:pt>
                <c:pt idx="11">
                  <c:v>53.021287915803015</c:v>
                </c:pt>
                <c:pt idx="12">
                  <c:v>46.846922743885635</c:v>
                </c:pt>
                <c:pt idx="13">
                  <c:v>46.988115248417436</c:v>
                </c:pt>
                <c:pt idx="14">
                  <c:v>45.105608926415208</c:v>
                </c:pt>
                <c:pt idx="15">
                  <c:v>44.417931888578096</c:v>
                </c:pt>
                <c:pt idx="16">
                  <c:v>38.045565005131735</c:v>
                </c:pt>
                <c:pt idx="17">
                  <c:v>31.048075207656662</c:v>
                </c:pt>
                <c:pt idx="18">
                  <c:v>21.686011257532808</c:v>
                </c:pt>
                <c:pt idx="19">
                  <c:v>20.340054512010546</c:v>
                </c:pt>
                <c:pt idx="20">
                  <c:v>16.896980719605221</c:v>
                </c:pt>
                <c:pt idx="21">
                  <c:v>15.519189264279037</c:v>
                </c:pt>
                <c:pt idx="22">
                  <c:v>15.995839068575682</c:v>
                </c:pt>
                <c:pt idx="23">
                  <c:v>17.673999328393581</c:v>
                </c:pt>
                <c:pt idx="24">
                  <c:v>12.956907466373291</c:v>
                </c:pt>
                <c:pt idx="25">
                  <c:v>14.410177910705499</c:v>
                </c:pt>
                <c:pt idx="26">
                  <c:v>3.6195212712648686</c:v>
                </c:pt>
                <c:pt idx="27">
                  <c:v>3.5078683550322238</c:v>
                </c:pt>
                <c:pt idx="28">
                  <c:v>3.4187943932668254</c:v>
                </c:pt>
                <c:pt idx="29">
                  <c:v>3.3044550613151542</c:v>
                </c:pt>
                <c:pt idx="30">
                  <c:v>3.2641990658614048</c:v>
                </c:pt>
                <c:pt idx="31">
                  <c:v>3.3199932091092741</c:v>
                </c:pt>
                <c:pt idx="32">
                  <c:v>3.7868577155271566</c:v>
                </c:pt>
                <c:pt idx="33">
                  <c:v>3.6291777293918983</c:v>
                </c:pt>
                <c:pt idx="34">
                  <c:v>3.4531769707393334</c:v>
                </c:pt>
              </c:numCache>
            </c:numRef>
          </c:val>
          <c:smooth val="0"/>
          <c:extLst>
            <c:ext xmlns:c16="http://schemas.microsoft.com/office/drawing/2014/chart" uri="{C3380CC4-5D6E-409C-BE32-E72D297353CC}">
              <c16:uniqueId val="{00000001-03BC-4383-A479-D3A165B2D8E4}"/>
            </c:ext>
          </c:extLst>
        </c:ser>
        <c:dLbls>
          <c:showLegendKey val="0"/>
          <c:showVal val="0"/>
          <c:showCatName val="0"/>
          <c:showSerName val="0"/>
          <c:showPercent val="0"/>
          <c:showBubbleSize val="0"/>
        </c:dLbls>
        <c:smooth val="0"/>
        <c:axId val="220854287"/>
        <c:axId val="220862191"/>
      </c:lineChart>
      <c:catAx>
        <c:axId val="220854287"/>
        <c:scaling>
          <c:orientation val="minMax"/>
        </c:scaling>
        <c:delete val="0"/>
        <c:axPos val="b"/>
        <c:numFmt formatCode="General" sourceLinked="1"/>
        <c:majorTickMark val="out"/>
        <c:minorTickMark val="none"/>
        <c:tickLblPos val="nextTo"/>
        <c:spPr>
          <a:noFill/>
          <a:ln w="9525" cap="flat" cmpd="sng" algn="ctr">
            <a:solidFill>
              <a:srgbClr val="595959"/>
            </a:solidFill>
            <a:round/>
          </a:ln>
          <a:effectLst/>
        </c:spPr>
        <c:txPr>
          <a:bodyPr rot="0" spcFirstLastPara="1" vertOverflow="ellipsis"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220862191"/>
        <c:crosses val="autoZero"/>
        <c:auto val="1"/>
        <c:lblAlgn val="ctr"/>
        <c:lblOffset val="100"/>
        <c:tickLblSkip val="5"/>
        <c:noMultiLvlLbl val="0"/>
      </c:catAx>
      <c:valAx>
        <c:axId val="220862191"/>
        <c:scaling>
          <c:orientation val="minMax"/>
        </c:scaling>
        <c:delete val="0"/>
        <c:axPos val="l"/>
        <c:majorGridlines>
          <c:spPr>
            <a:ln w="6350" cap="flat" cmpd="sng" algn="ctr">
              <a:solidFill>
                <a:schemeClr val="bg1">
                  <a:lumMod val="95000"/>
                </a:schemeClr>
              </a:solidFill>
              <a:prstDash val="dash"/>
              <a:round/>
            </a:ln>
            <a:effectLst/>
          </c:spPr>
        </c:majorGridlines>
        <c:numFmt formatCode="0" sourceLinked="1"/>
        <c:majorTickMark val="out"/>
        <c:minorTickMark val="none"/>
        <c:tickLblPos val="nextTo"/>
        <c:spPr>
          <a:noFill/>
          <a:ln>
            <a:solidFill>
              <a:srgbClr val="595959"/>
            </a:solidFill>
          </a:ln>
          <a:effectLst/>
        </c:spPr>
        <c:txPr>
          <a:bodyPr rot="-60000000" spcFirstLastPara="1" vertOverflow="ellipsis" vert="horz" wrap="square" anchor="ctr" anchorCtr="1"/>
          <a:lstStyle/>
          <a:p>
            <a:pPr>
              <a:defRPr sz="1100" b="0" i="0" u="none" strike="noStrike" kern="1200" baseline="0">
                <a:solidFill>
                  <a:srgbClr val="595959"/>
                </a:solidFill>
                <a:latin typeface="Arial" panose="020B0604020202020204" pitchFamily="34" charset="0"/>
                <a:ea typeface="+mn-ea"/>
                <a:cs typeface="Arial" panose="020B0604020202020204" pitchFamily="34" charset="0"/>
              </a:defRPr>
            </a:pPr>
            <a:endParaRPr lang="fr-FR"/>
          </a:p>
        </c:txPr>
        <c:crossAx val="220854287"/>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22908008273729E-2"/>
          <c:y val="0.1018229274738716"/>
          <c:w val="0.84823788076941353"/>
          <c:h val="0.72649731890309843"/>
        </c:manualLayout>
      </c:layout>
      <c:lineChart>
        <c:grouping val="standard"/>
        <c:varyColors val="0"/>
        <c:ser>
          <c:idx val="0"/>
          <c:order val="0"/>
          <c:tx>
            <c:strRef>
              <c:f>'evolution 1990=100'!$P$17:$P$18</c:f>
              <c:strCache>
                <c:ptCount val="2"/>
                <c:pt idx="0">
                  <c:v>NOx</c:v>
                </c:pt>
              </c:strCache>
            </c:strRef>
          </c:tx>
          <c:spPr>
            <a:ln w="28575" cap="rnd">
              <a:solidFill>
                <a:schemeClr val="accent1"/>
              </a:solidFill>
              <a:round/>
            </a:ln>
            <a:effectLst/>
          </c:spPr>
          <c:marker>
            <c:symbol val="none"/>
          </c:marker>
          <c:cat>
            <c:numRef>
              <c:f>'evolution 1990=100'!$O$19:$O$36</c:f>
              <c:numCache>
                <c:formatCode>General</c:formatCode>
                <c:ptCount val="18"/>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numCache>
            </c:numRef>
          </c:cat>
          <c:val>
            <c:numRef>
              <c:f>'evolution 1990=100'!$P$19:$P$36</c:f>
              <c:numCache>
                <c:formatCode>General</c:formatCode>
                <c:ptCount val="18"/>
                <c:pt idx="0">
                  <c:v>100</c:v>
                </c:pt>
                <c:pt idx="1">
                  <c:v>86.938459082106718</c:v>
                </c:pt>
                <c:pt idx="2">
                  <c:v>82.825874804717259</c:v>
                </c:pt>
                <c:pt idx="3">
                  <c:v>82.18775803463096</c:v>
                </c:pt>
                <c:pt idx="4">
                  <c:v>76.65600221583793</c:v>
                </c:pt>
                <c:pt idx="5">
                  <c:v>76.431355444644069</c:v>
                </c:pt>
                <c:pt idx="6">
                  <c:v>68.751368574541573</c:v>
                </c:pt>
                <c:pt idx="7">
                  <c:v>69.287379195218463</c:v>
                </c:pt>
                <c:pt idx="8">
                  <c:v>68.224374976130179</c:v>
                </c:pt>
                <c:pt idx="9">
                  <c:v>62.595336559026251</c:v>
                </c:pt>
                <c:pt idx="10">
                  <c:v>66.274609626181629</c:v>
                </c:pt>
                <c:pt idx="11">
                  <c:v>63.68955347920712</c:v>
                </c:pt>
                <c:pt idx="12">
                  <c:v>59.371104556238429</c:v>
                </c:pt>
                <c:pt idx="13">
                  <c:v>53.9375601345508</c:v>
                </c:pt>
                <c:pt idx="14">
                  <c:v>50.050575744487446</c:v>
                </c:pt>
                <c:pt idx="15">
                  <c:v>41.090038463242514</c:v>
                </c:pt>
                <c:pt idx="16">
                  <c:v>39.996866830109212</c:v>
                </c:pt>
                <c:pt idx="17">
                  <c:v>33.842384022521358</c:v>
                </c:pt>
              </c:numCache>
            </c:numRef>
          </c:val>
          <c:smooth val="0"/>
          <c:extLst>
            <c:ext xmlns:c16="http://schemas.microsoft.com/office/drawing/2014/chart" uri="{C3380CC4-5D6E-409C-BE32-E72D297353CC}">
              <c16:uniqueId val="{00000000-DD17-4AD9-A3DF-3EEE06FC52E1}"/>
            </c:ext>
          </c:extLst>
        </c:ser>
        <c:ser>
          <c:idx val="1"/>
          <c:order val="1"/>
          <c:tx>
            <c:strRef>
              <c:f>'evolution 1990=100'!$Q$17:$Q$18</c:f>
              <c:strCache>
                <c:ptCount val="2"/>
                <c:pt idx="0">
                  <c:v>SOx </c:v>
                </c:pt>
              </c:strCache>
            </c:strRef>
          </c:tx>
          <c:spPr>
            <a:ln w="28575" cap="rnd">
              <a:solidFill>
                <a:srgbClr val="C9A6E4"/>
              </a:solidFill>
              <a:round/>
            </a:ln>
            <a:effectLst/>
          </c:spPr>
          <c:marker>
            <c:symbol val="none"/>
          </c:marker>
          <c:cat>
            <c:numRef>
              <c:f>'evolution 1990=100'!$O$19:$O$36</c:f>
              <c:numCache>
                <c:formatCode>General</c:formatCode>
                <c:ptCount val="18"/>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numCache>
            </c:numRef>
          </c:cat>
          <c:val>
            <c:numRef>
              <c:f>'evolution 1990=100'!$Q$19:$Q$36</c:f>
              <c:numCache>
                <c:formatCode>General</c:formatCode>
                <c:ptCount val="18"/>
                <c:pt idx="0">
                  <c:v>100</c:v>
                </c:pt>
                <c:pt idx="1">
                  <c:v>85.653616428087247</c:v>
                </c:pt>
                <c:pt idx="2">
                  <c:v>69.899866759984292</c:v>
                </c:pt>
                <c:pt idx="3">
                  <c:v>48.822649627028866</c:v>
                </c:pt>
                <c:pt idx="4">
                  <c:v>45.792439330658965</c:v>
                </c:pt>
                <c:pt idx="5">
                  <c:v>38.040899252110869</c:v>
                </c:pt>
                <c:pt idx="6">
                  <c:v>34.939018104689694</c:v>
                </c:pt>
                <c:pt idx="7">
                  <c:v>36.012120304702769</c:v>
                </c:pt>
                <c:pt idx="8">
                  <c:v>39.790234657319516</c:v>
                </c:pt>
                <c:pt idx="9">
                  <c:v>29.170442916783145</c:v>
                </c:pt>
                <c:pt idx="10">
                  <c:v>32.44225315769603</c:v>
                </c:pt>
                <c:pt idx="11">
                  <c:v>8.1487838748197436</c:v>
                </c:pt>
                <c:pt idx="12">
                  <c:v>7.8974148635097956</c:v>
                </c:pt>
                <c:pt idx="13">
                  <c:v>7.6968788232708221</c:v>
                </c:pt>
                <c:pt idx="14">
                  <c:v>7.4394617687386795</c:v>
                </c:pt>
                <c:pt idx="15">
                  <c:v>7.3488317151946942</c:v>
                </c:pt>
                <c:pt idx="16">
                  <c:v>7.474443468996804</c:v>
                </c:pt>
                <c:pt idx="17">
                  <c:v>8.5255156071346345</c:v>
                </c:pt>
              </c:numCache>
            </c:numRef>
          </c:val>
          <c:smooth val="0"/>
          <c:extLst>
            <c:ext xmlns:c16="http://schemas.microsoft.com/office/drawing/2014/chart" uri="{C3380CC4-5D6E-409C-BE32-E72D297353CC}">
              <c16:uniqueId val="{00000001-DD17-4AD9-A3DF-3EEE06FC52E1}"/>
            </c:ext>
          </c:extLst>
        </c:ser>
        <c:ser>
          <c:idx val="2"/>
          <c:order val="2"/>
          <c:tx>
            <c:strRef>
              <c:f>'evolution 1990=100'!$R$17:$R$18</c:f>
              <c:strCache>
                <c:ptCount val="2"/>
                <c:pt idx="0">
                  <c:v>COVNM</c:v>
                </c:pt>
              </c:strCache>
            </c:strRef>
          </c:tx>
          <c:spPr>
            <a:ln w="28575" cap="rnd">
              <a:solidFill>
                <a:srgbClr val="FFC000"/>
              </a:solidFill>
              <a:round/>
            </a:ln>
            <a:effectLst/>
          </c:spPr>
          <c:marker>
            <c:symbol val="none"/>
          </c:marker>
          <c:cat>
            <c:numRef>
              <c:f>'evolution 1990=100'!$O$19:$O$36</c:f>
              <c:numCache>
                <c:formatCode>General</c:formatCode>
                <c:ptCount val="18"/>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numCache>
            </c:numRef>
          </c:cat>
          <c:val>
            <c:numRef>
              <c:f>'evolution 1990=100'!$R$19:$R$36</c:f>
              <c:numCache>
                <c:formatCode>General</c:formatCode>
                <c:ptCount val="18"/>
                <c:pt idx="0">
                  <c:v>100</c:v>
                </c:pt>
                <c:pt idx="1">
                  <c:v>91.518149652736525</c:v>
                </c:pt>
                <c:pt idx="2">
                  <c:v>83.068396732151101</c:v>
                </c:pt>
                <c:pt idx="3">
                  <c:v>79.491093583252905</c:v>
                </c:pt>
                <c:pt idx="4">
                  <c:v>76.747829767751085</c:v>
                </c:pt>
                <c:pt idx="5">
                  <c:v>72.328067302908607</c:v>
                </c:pt>
                <c:pt idx="6">
                  <c:v>72.793296037314789</c:v>
                </c:pt>
                <c:pt idx="7">
                  <c:v>71.502422313226347</c:v>
                </c:pt>
                <c:pt idx="8">
                  <c:v>71.341837697133016</c:v>
                </c:pt>
                <c:pt idx="9">
                  <c:v>67.357088056306566</c:v>
                </c:pt>
                <c:pt idx="10">
                  <c:v>66.756304530075923</c:v>
                </c:pt>
                <c:pt idx="11">
                  <c:v>61.584512843072048</c:v>
                </c:pt>
                <c:pt idx="12">
                  <c:v>59.934122448516582</c:v>
                </c:pt>
                <c:pt idx="13">
                  <c:v>56.216757915771765</c:v>
                </c:pt>
                <c:pt idx="14">
                  <c:v>56.666400711462231</c:v>
                </c:pt>
                <c:pt idx="15">
                  <c:v>66.914420307426695</c:v>
                </c:pt>
                <c:pt idx="16">
                  <c:v>61.337433895183835</c:v>
                </c:pt>
                <c:pt idx="17">
                  <c:v>55.782272656127759</c:v>
                </c:pt>
              </c:numCache>
            </c:numRef>
          </c:val>
          <c:smooth val="0"/>
          <c:extLst>
            <c:ext xmlns:c16="http://schemas.microsoft.com/office/drawing/2014/chart" uri="{C3380CC4-5D6E-409C-BE32-E72D297353CC}">
              <c16:uniqueId val="{00000002-DD17-4AD9-A3DF-3EEE06FC52E1}"/>
            </c:ext>
          </c:extLst>
        </c:ser>
        <c:ser>
          <c:idx val="3"/>
          <c:order val="3"/>
          <c:tx>
            <c:strRef>
              <c:f>'evolution 1990=100'!$S$17:$S$18</c:f>
              <c:strCache>
                <c:ptCount val="2"/>
                <c:pt idx="0">
                  <c:v>PM2.5</c:v>
                </c:pt>
              </c:strCache>
            </c:strRef>
          </c:tx>
          <c:spPr>
            <a:ln w="28575" cap="rnd">
              <a:solidFill>
                <a:schemeClr val="bg1">
                  <a:lumMod val="65000"/>
                </a:schemeClr>
              </a:solidFill>
              <a:round/>
            </a:ln>
            <a:effectLst/>
          </c:spPr>
          <c:marker>
            <c:symbol val="none"/>
          </c:marker>
          <c:cat>
            <c:numRef>
              <c:f>'evolution 1990=100'!$O$19:$O$36</c:f>
              <c:numCache>
                <c:formatCode>General</c:formatCode>
                <c:ptCount val="18"/>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numCache>
            </c:numRef>
          </c:cat>
          <c:val>
            <c:numRef>
              <c:f>'evolution 1990=100'!$S$19:$S$36</c:f>
              <c:numCache>
                <c:formatCode>General</c:formatCode>
                <c:ptCount val="18"/>
                <c:pt idx="0">
                  <c:v>100</c:v>
                </c:pt>
                <c:pt idx="1">
                  <c:v>94.052243634721165</c:v>
                </c:pt>
                <c:pt idx="2">
                  <c:v>89.975643130538188</c:v>
                </c:pt>
                <c:pt idx="3">
                  <c:v>95.320517116929821</c:v>
                </c:pt>
                <c:pt idx="4">
                  <c:v>96.814226330552515</c:v>
                </c:pt>
                <c:pt idx="5">
                  <c:v>91.594402681169569</c:v>
                </c:pt>
                <c:pt idx="6">
                  <c:v>81.909060724303828</c:v>
                </c:pt>
                <c:pt idx="7">
                  <c:v>76.89825669013031</c:v>
                </c:pt>
                <c:pt idx="8">
                  <c:v>80.261367556670081</c:v>
                </c:pt>
                <c:pt idx="9">
                  <c:v>65.840145844241178</c:v>
                </c:pt>
                <c:pt idx="10">
                  <c:v>68.272366209816298</c:v>
                </c:pt>
                <c:pt idx="11">
                  <c:v>66.920728866344419</c:v>
                </c:pt>
                <c:pt idx="12">
                  <c:v>66.839497068808981</c:v>
                </c:pt>
                <c:pt idx="13">
                  <c:v>63.138387925112816</c:v>
                </c:pt>
                <c:pt idx="14">
                  <c:v>62.67951720561031</c:v>
                </c:pt>
                <c:pt idx="15">
                  <c:v>54.366718879520306</c:v>
                </c:pt>
                <c:pt idx="16">
                  <c:v>49.101414058585867</c:v>
                </c:pt>
                <c:pt idx="17">
                  <c:v>46.591117445988587</c:v>
                </c:pt>
              </c:numCache>
            </c:numRef>
          </c:val>
          <c:smooth val="0"/>
          <c:extLst>
            <c:ext xmlns:c16="http://schemas.microsoft.com/office/drawing/2014/chart" uri="{C3380CC4-5D6E-409C-BE32-E72D297353CC}">
              <c16:uniqueId val="{00000003-DD17-4AD9-A3DF-3EEE06FC52E1}"/>
            </c:ext>
          </c:extLst>
        </c:ser>
        <c:ser>
          <c:idx val="4"/>
          <c:order val="4"/>
          <c:tx>
            <c:strRef>
              <c:f>'evolution 1990=100'!$T$17:$T$18</c:f>
              <c:strCache>
                <c:ptCount val="2"/>
                <c:pt idx="0">
                  <c:v>NH3</c:v>
                </c:pt>
              </c:strCache>
            </c:strRef>
          </c:tx>
          <c:spPr>
            <a:ln w="28575" cap="rnd">
              <a:solidFill>
                <a:srgbClr val="92D050"/>
              </a:solidFill>
              <a:round/>
            </a:ln>
            <a:effectLst/>
          </c:spPr>
          <c:marker>
            <c:symbol val="none"/>
          </c:marker>
          <c:cat>
            <c:numRef>
              <c:f>'evolution 1990=100'!$O$19:$O$36</c:f>
              <c:numCache>
                <c:formatCode>General</c:formatCode>
                <c:ptCount val="18"/>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numCache>
            </c:numRef>
          </c:cat>
          <c:val>
            <c:numRef>
              <c:f>'evolution 1990=100'!$T$19:$T$36</c:f>
              <c:numCache>
                <c:formatCode>General</c:formatCode>
                <c:ptCount val="18"/>
                <c:pt idx="0">
                  <c:v>100</c:v>
                </c:pt>
                <c:pt idx="1">
                  <c:v>95.289044159135287</c:v>
                </c:pt>
                <c:pt idx="2">
                  <c:v>85.555123687921224</c:v>
                </c:pt>
                <c:pt idx="3">
                  <c:v>78.227239874413527</c:v>
                </c:pt>
                <c:pt idx="4">
                  <c:v>77.206645008491776</c:v>
                </c:pt>
                <c:pt idx="5">
                  <c:v>74.937691659330085</c:v>
                </c:pt>
                <c:pt idx="6">
                  <c:v>62.306875853194953</c:v>
                </c:pt>
                <c:pt idx="7">
                  <c:v>59.794939199667766</c:v>
                </c:pt>
                <c:pt idx="8">
                  <c:v>57.527471554389656</c:v>
                </c:pt>
                <c:pt idx="9">
                  <c:v>64.388274120382306</c:v>
                </c:pt>
                <c:pt idx="10">
                  <c:v>59.2585829984573</c:v>
                </c:pt>
                <c:pt idx="11">
                  <c:v>59.239040316707502</c:v>
                </c:pt>
                <c:pt idx="12">
                  <c:v>54.616553577801277</c:v>
                </c:pt>
                <c:pt idx="13">
                  <c:v>60.917409812152421</c:v>
                </c:pt>
                <c:pt idx="14">
                  <c:v>63.03481425448367</c:v>
                </c:pt>
                <c:pt idx="15">
                  <c:v>54.508449446555815</c:v>
                </c:pt>
                <c:pt idx="16">
                  <c:v>59.082531173131891</c:v>
                </c:pt>
                <c:pt idx="17">
                  <c:v>61.023603368330612</c:v>
                </c:pt>
              </c:numCache>
            </c:numRef>
          </c:val>
          <c:smooth val="0"/>
          <c:extLst>
            <c:ext xmlns:c16="http://schemas.microsoft.com/office/drawing/2014/chart" uri="{C3380CC4-5D6E-409C-BE32-E72D297353CC}">
              <c16:uniqueId val="{00000004-DD17-4AD9-A3DF-3EEE06FC52E1}"/>
            </c:ext>
          </c:extLst>
        </c:ser>
        <c:dLbls>
          <c:showLegendKey val="0"/>
          <c:showVal val="0"/>
          <c:showCatName val="0"/>
          <c:showSerName val="0"/>
          <c:showPercent val="0"/>
          <c:showBubbleSize val="0"/>
        </c:dLbls>
        <c:smooth val="0"/>
        <c:axId val="220854287"/>
        <c:axId val="220862191"/>
      </c:lineChart>
      <c:catAx>
        <c:axId val="220854287"/>
        <c:scaling>
          <c:orientation val="minMax"/>
        </c:scaling>
        <c:delete val="0"/>
        <c:axPos val="b"/>
        <c:numFmt formatCode="General" sourceLinked="1"/>
        <c:majorTickMark val="out"/>
        <c:minorTickMark val="none"/>
        <c:tickLblPos val="nextTo"/>
        <c:spPr>
          <a:noFill/>
          <a:ln w="9525" cap="flat" cmpd="sng" algn="ctr">
            <a:solidFill>
              <a:srgbClr val="595959"/>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220862191"/>
        <c:crosses val="autoZero"/>
        <c:auto val="1"/>
        <c:lblAlgn val="ctr"/>
        <c:lblOffset val="100"/>
        <c:noMultiLvlLbl val="0"/>
      </c:catAx>
      <c:valAx>
        <c:axId val="220862191"/>
        <c:scaling>
          <c:orientation val="minMax"/>
          <c:max val="105"/>
          <c:min val="0"/>
        </c:scaling>
        <c:delete val="0"/>
        <c:axPos val="l"/>
        <c:majorGridlines>
          <c:spPr>
            <a:ln w="9525" cap="flat" cmpd="sng" algn="ctr">
              <a:solidFill>
                <a:schemeClr val="tx1">
                  <a:lumMod val="15000"/>
                  <a:lumOff val="85000"/>
                </a:schemeClr>
              </a:solidFill>
              <a:prstDash val="dash"/>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out"/>
        <c:minorTickMark val="none"/>
        <c:tickLblPos val="nextTo"/>
        <c:spPr>
          <a:noFill/>
          <a:ln>
            <a:solidFill>
              <a:srgbClr val="595959"/>
            </a:solidFill>
          </a:ln>
          <a:effectLst/>
        </c:spPr>
        <c:txPr>
          <a:bodyPr rot="-60000000" spcFirstLastPara="1" vertOverflow="ellipsis" vert="horz" wrap="square" anchor="ctr" anchorCtr="1"/>
          <a:lstStyle/>
          <a:p>
            <a:pPr>
              <a:defRPr sz="1100" b="0" i="0" u="none" strike="noStrike" kern="1200" baseline="0">
                <a:solidFill>
                  <a:srgbClr val="595959"/>
                </a:solidFill>
                <a:latin typeface="Arial" panose="020B0604020202020204" pitchFamily="34" charset="0"/>
                <a:ea typeface="+mn-ea"/>
                <a:cs typeface="Arial" panose="020B0604020202020204" pitchFamily="34" charset="0"/>
              </a:defRPr>
            </a:pPr>
            <a:endParaRPr lang="fr-FR"/>
          </a:p>
        </c:txPr>
        <c:crossAx val="220854287"/>
        <c:crosses val="autoZero"/>
        <c:crossBetween val="between"/>
        <c:majorUnit val="10"/>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163641262346552E-2"/>
          <c:y val="4.8728022452551818E-2"/>
          <c:w val="0.87120430947137129"/>
          <c:h val="0.87596087306188875"/>
        </c:manualLayout>
      </c:layout>
      <c:lineChart>
        <c:grouping val="standard"/>
        <c:varyColors val="0"/>
        <c:ser>
          <c:idx val="4"/>
          <c:order val="0"/>
          <c:tx>
            <c:strRef>
              <c:f>'evolution 1990=100'!$M$3</c:f>
              <c:strCache>
                <c:ptCount val="1"/>
                <c:pt idx="0">
                  <c:v>NH3</c:v>
                </c:pt>
              </c:strCache>
            </c:strRef>
          </c:tx>
          <c:spPr>
            <a:ln w="38100" cap="rnd">
              <a:solidFill>
                <a:srgbClr val="FFC000"/>
              </a:solidFill>
              <a:round/>
            </a:ln>
            <a:effectLst/>
          </c:spPr>
          <c:marker>
            <c:symbol val="none"/>
          </c:marker>
          <c:cat>
            <c:numRef>
              <c:f>'evolution 1990=100'!$H$4:$H$38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'evolution 1990=100'!$M$4:$M$38</c:f>
              <c:numCache>
                <c:formatCode>0</c:formatCode>
                <c:ptCount val="35"/>
                <c:pt idx="0">
                  <c:v>100</c:v>
                </c:pt>
                <c:pt idx="1">
                  <c:v>80.511374143369025</c:v>
                </c:pt>
                <c:pt idx="2">
                  <c:v>71.805318431947001</c:v>
                </c:pt>
                <c:pt idx="3">
                  <c:v>40.209062967826313</c:v>
                </c:pt>
                <c:pt idx="4">
                  <c:v>46.56367562186167</c:v>
                </c:pt>
                <c:pt idx="5">
                  <c:v>53.612660736924468</c:v>
                </c:pt>
                <c:pt idx="6">
                  <c:v>59.72239842635971</c:v>
                </c:pt>
                <c:pt idx="7">
                  <c:v>63.926930395139877</c:v>
                </c:pt>
                <c:pt idx="8">
                  <c:v>71.115674638842478</c:v>
                </c:pt>
                <c:pt idx="9">
                  <c:v>98.473054904028373</c:v>
                </c:pt>
                <c:pt idx="10">
                  <c:v>101.28522404888616</c:v>
                </c:pt>
                <c:pt idx="11">
                  <c:v>101.96028055129516</c:v>
                </c:pt>
                <c:pt idx="12">
                  <c:v>98.019883654413263</c:v>
                </c:pt>
                <c:pt idx="13">
                  <c:v>93.594747156647827</c:v>
                </c:pt>
                <c:pt idx="14">
                  <c:v>88.010354779207105</c:v>
                </c:pt>
                <c:pt idx="15">
                  <c:v>81.196573711239353</c:v>
                </c:pt>
                <c:pt idx="16">
                  <c:v>77.371438979407699</c:v>
                </c:pt>
                <c:pt idx="17">
                  <c:v>69.467829069004964</c:v>
                </c:pt>
                <c:pt idx="18">
                  <c:v>63.517838486896203</c:v>
                </c:pt>
                <c:pt idx="19">
                  <c:v>62.689150424294922</c:v>
                </c:pt>
                <c:pt idx="20">
                  <c:v>60.846838045669216</c:v>
                </c:pt>
                <c:pt idx="21">
                  <c:v>50.591048379309832</c:v>
                </c:pt>
                <c:pt idx="22">
                  <c:v>48.551441882848984</c:v>
                </c:pt>
                <c:pt idx="23">
                  <c:v>46.71033584487224</c:v>
                </c:pt>
                <c:pt idx="24">
                  <c:v>52.281072457551069</c:v>
                </c:pt>
                <c:pt idx="25">
                  <c:v>48.115939024578324</c:v>
                </c:pt>
                <c:pt idx="26">
                  <c:v>48.100071036586201</c:v>
                </c:pt>
                <c:pt idx="27">
                  <c:v>44.346770184337949</c:v>
                </c:pt>
                <c:pt idx="28">
                  <c:v>49.462849561102097</c:v>
                </c:pt>
                <c:pt idx="29">
                  <c:v>51.182109419884647</c:v>
                </c:pt>
                <c:pt idx="30">
                  <c:v>44.258993333726337</c:v>
                </c:pt>
                <c:pt idx="31">
                  <c:v>47.972990974458007</c:v>
                </c:pt>
                <c:pt idx="32">
                  <c:v>49.54907509022091</c:v>
                </c:pt>
                <c:pt idx="33">
                  <c:v>49.498481989242997</c:v>
                </c:pt>
                <c:pt idx="34">
                  <c:v>51.283027392187265</c:v>
                </c:pt>
              </c:numCache>
            </c:numRef>
          </c:val>
          <c:smooth val="0"/>
          <c:extLst>
            <c:ext xmlns:c16="http://schemas.microsoft.com/office/drawing/2014/chart" uri="{C3380CC4-5D6E-409C-BE32-E72D297353CC}">
              <c16:uniqueId val="{00000000-EA07-4B70-AEED-347CE2FD7BEC}"/>
            </c:ext>
          </c:extLst>
        </c:ser>
        <c:ser>
          <c:idx val="2"/>
          <c:order val="1"/>
          <c:tx>
            <c:strRef>
              <c:f>'evolution 1990=100'!$K$3</c:f>
              <c:strCache>
                <c:ptCount val="1"/>
                <c:pt idx="0">
                  <c:v>COVNM</c:v>
                </c:pt>
              </c:strCache>
            </c:strRef>
          </c:tx>
          <c:spPr>
            <a:ln w="38100" cap="rnd">
              <a:solidFill>
                <a:srgbClr val="00B050"/>
              </a:solidFill>
              <a:round/>
            </a:ln>
            <a:effectLst/>
          </c:spPr>
          <c:marker>
            <c:symbol val="none"/>
          </c:marker>
          <c:cat>
            <c:numRef>
              <c:f>'evolution 1990=100'!$H$4:$H$38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'evolution 1990=100'!$K$4:$K$38</c:f>
              <c:numCache>
                <c:formatCode>0</c:formatCode>
                <c:ptCount val="35"/>
                <c:pt idx="0">
                  <c:v>100</c:v>
                </c:pt>
                <c:pt idx="1">
                  <c:v>100.90808453886275</c:v>
                </c:pt>
                <c:pt idx="2">
                  <c:v>102.22834189175222</c:v>
                </c:pt>
                <c:pt idx="3">
                  <c:v>98.360848789970603</c:v>
                </c:pt>
                <c:pt idx="4">
                  <c:v>93.178266317091996</c:v>
                </c:pt>
                <c:pt idx="5">
                  <c:v>89.657242107326709</c:v>
                </c:pt>
                <c:pt idx="6">
                  <c:v>86.21208382575611</c:v>
                </c:pt>
                <c:pt idx="7">
                  <c:v>80.063820682042078</c:v>
                </c:pt>
                <c:pt idx="8">
                  <c:v>76.504154695002569</c:v>
                </c:pt>
                <c:pt idx="9">
                  <c:v>72.810678784517137</c:v>
                </c:pt>
                <c:pt idx="10">
                  <c:v>69.011571005975227</c:v>
                </c:pt>
                <c:pt idx="11">
                  <c:v>67.090159520638196</c:v>
                </c:pt>
                <c:pt idx="12">
                  <c:v>64.242152159880987</c:v>
                </c:pt>
                <c:pt idx="13">
                  <c:v>62.870367506003809</c:v>
                </c:pt>
                <c:pt idx="14">
                  <c:v>58.511914524659858</c:v>
                </c:pt>
                <c:pt idx="15">
                  <c:v>55.486517978166241</c:v>
                </c:pt>
                <c:pt idx="16">
                  <c:v>50.780234560350735</c:v>
                </c:pt>
                <c:pt idx="17">
                  <c:v>46.09176088695947</c:v>
                </c:pt>
                <c:pt idx="18">
                  <c:v>44.106839932112571</c:v>
                </c:pt>
                <c:pt idx="19">
                  <c:v>42.584698361935629</c:v>
                </c:pt>
                <c:pt idx="20">
                  <c:v>40.13232606728856</c:v>
                </c:pt>
                <c:pt idx="21">
                  <c:v>40.390465292644443</c:v>
                </c:pt>
                <c:pt idx="22">
                  <c:v>39.674204411652688</c:v>
                </c:pt>
                <c:pt idx="23">
                  <c:v>39.585101599773886</c:v>
                </c:pt>
                <c:pt idx="24">
                  <c:v>37.37410277393181</c:v>
                </c:pt>
                <c:pt idx="25">
                  <c:v>37.040748914639984</c:v>
                </c:pt>
                <c:pt idx="26">
                  <c:v>34.17110179043727</c:v>
                </c:pt>
                <c:pt idx="27">
                  <c:v>33.255357627452319</c:v>
                </c:pt>
                <c:pt idx="28">
                  <c:v>31.192721487676895</c:v>
                </c:pt>
                <c:pt idx="29">
                  <c:v>31.442212618345209</c:v>
                </c:pt>
                <c:pt idx="30">
                  <c:v>37.128481853866035</c:v>
                </c:pt>
                <c:pt idx="31">
                  <c:v>34.034006285597016</c:v>
                </c:pt>
                <c:pt idx="32">
                  <c:v>30.951640745972043</c:v>
                </c:pt>
                <c:pt idx="33">
                  <c:v>31.397951454831613</c:v>
                </c:pt>
                <c:pt idx="34">
                  <c:v>29.799458303192083</c:v>
                </c:pt>
              </c:numCache>
            </c:numRef>
          </c:val>
          <c:smooth val="0"/>
          <c:extLst>
            <c:ext xmlns:c16="http://schemas.microsoft.com/office/drawing/2014/chart" uri="{C3380CC4-5D6E-409C-BE32-E72D297353CC}">
              <c16:uniqueId val="{00000001-EA07-4B70-AEED-347CE2FD7BEC}"/>
            </c:ext>
          </c:extLst>
        </c:ser>
        <c:ser>
          <c:idx val="0"/>
          <c:order val="2"/>
          <c:tx>
            <c:strRef>
              <c:f>'evolution 1990=100'!$I$3</c:f>
              <c:strCache>
                <c:ptCount val="1"/>
                <c:pt idx="0">
                  <c:v>NOx</c:v>
                </c:pt>
              </c:strCache>
            </c:strRef>
          </c:tx>
          <c:spPr>
            <a:ln w="38100" cap="rnd">
              <a:solidFill>
                <a:srgbClr val="002060"/>
              </a:solidFill>
              <a:round/>
            </a:ln>
            <a:effectLst/>
          </c:spPr>
          <c:marker>
            <c:symbol val="none"/>
          </c:marker>
          <c:cat>
            <c:numRef>
              <c:f>'evolution 1990=100'!$H$4:$H$38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'evolution 1990=100'!$I$4:$I$38</c:f>
              <c:numCache>
                <c:formatCode>0</c:formatCode>
                <c:ptCount val="35"/>
                <c:pt idx="0">
                  <c:v>100</c:v>
                </c:pt>
                <c:pt idx="1">
                  <c:v>103.8018619480966</c:v>
                </c:pt>
                <c:pt idx="2">
                  <c:v>105.5419482183032</c:v>
                </c:pt>
                <c:pt idx="3">
                  <c:v>103.93927765925429</c:v>
                </c:pt>
                <c:pt idx="4">
                  <c:v>100.00358674265711</c:v>
                </c:pt>
                <c:pt idx="5">
                  <c:v>97.990317365616633</c:v>
                </c:pt>
                <c:pt idx="6">
                  <c:v>101.18780397336731</c:v>
                </c:pt>
                <c:pt idx="7">
                  <c:v>96.341988847565489</c:v>
                </c:pt>
                <c:pt idx="8">
                  <c:v>107.66250181093812</c:v>
                </c:pt>
                <c:pt idx="9">
                  <c:v>88.795883699701264</c:v>
                </c:pt>
                <c:pt idx="10">
                  <c:v>85.99934084221583</c:v>
                </c:pt>
                <c:pt idx="11">
                  <c:v>97.874813827070525</c:v>
                </c:pt>
                <c:pt idx="12">
                  <c:v>90.691651180785087</c:v>
                </c:pt>
                <c:pt idx="13">
                  <c:v>88.697765973527794</c:v>
                </c:pt>
                <c:pt idx="14">
                  <c:v>90.933566455012667</c:v>
                </c:pt>
                <c:pt idx="15">
                  <c:v>87.291128412189238</c:v>
                </c:pt>
                <c:pt idx="16">
                  <c:v>75.889561956940383</c:v>
                </c:pt>
                <c:pt idx="17">
                  <c:v>72.29964073430483</c:v>
                </c:pt>
                <c:pt idx="18">
                  <c:v>71.742621405109091</c:v>
                </c:pt>
                <c:pt idx="19">
                  <c:v>66.913889329877719</c:v>
                </c:pt>
                <c:pt idx="20">
                  <c:v>66.717792628361053</c:v>
                </c:pt>
                <c:pt idx="21">
                  <c:v>60.013845427540602</c:v>
                </c:pt>
                <c:pt idx="22">
                  <c:v>60.481735146738636</c:v>
                </c:pt>
                <c:pt idx="23">
                  <c:v>59.553826768827292</c:v>
                </c:pt>
                <c:pt idx="24">
                  <c:v>54.640175615781651</c:v>
                </c:pt>
                <c:pt idx="25">
                  <c:v>57.851854593467337</c:v>
                </c:pt>
                <c:pt idx="26">
                  <c:v>55.595329912684633</c:v>
                </c:pt>
                <c:pt idx="27">
                  <c:v>51.825707117921226</c:v>
                </c:pt>
                <c:pt idx="28">
                  <c:v>47.082704879452535</c:v>
                </c:pt>
                <c:pt idx="29">
                  <c:v>43.689712344160583</c:v>
                </c:pt>
                <c:pt idx="30">
                  <c:v>35.867958239566974</c:v>
                </c:pt>
                <c:pt idx="31">
                  <c:v>34.91371638552296</c:v>
                </c:pt>
                <c:pt idx="32">
                  <c:v>29.541398894845333</c:v>
                </c:pt>
                <c:pt idx="33">
                  <c:v>27.275162802480978</c:v>
                </c:pt>
                <c:pt idx="34">
                  <c:v>26.244942239621139</c:v>
                </c:pt>
              </c:numCache>
            </c:numRef>
          </c:val>
          <c:smooth val="0"/>
          <c:extLst>
            <c:ext xmlns:c16="http://schemas.microsoft.com/office/drawing/2014/chart" uri="{C3380CC4-5D6E-409C-BE32-E72D297353CC}">
              <c16:uniqueId val="{00000002-EA07-4B70-AEED-347CE2FD7BEC}"/>
            </c:ext>
          </c:extLst>
        </c:ser>
        <c:ser>
          <c:idx val="3"/>
          <c:order val="3"/>
          <c:tx>
            <c:strRef>
              <c:f>'evolution 1990=100'!$L$3</c:f>
              <c:strCache>
                <c:ptCount val="1"/>
                <c:pt idx="0">
                  <c:v>PM2.5</c:v>
                </c:pt>
              </c:strCache>
            </c:strRef>
          </c:tx>
          <c:spPr>
            <a:ln w="38100" cap="rnd">
              <a:solidFill>
                <a:srgbClr val="FF0000"/>
              </a:solidFill>
              <a:round/>
            </a:ln>
            <a:effectLst/>
          </c:spPr>
          <c:marker>
            <c:symbol val="none"/>
          </c:marker>
          <c:cat>
            <c:numRef>
              <c:f>'evolution 1990=100'!$H$4:$H$38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'evolution 1990=100'!$L$4:$L$38</c:f>
              <c:numCache>
                <c:formatCode>0</c:formatCode>
                <c:ptCount val="35"/>
                <c:pt idx="0">
                  <c:v>100</c:v>
                </c:pt>
                <c:pt idx="1">
                  <c:v>105.34104578876349</c:v>
                </c:pt>
                <c:pt idx="2">
                  <c:v>102.36907171046738</c:v>
                </c:pt>
                <c:pt idx="3">
                  <c:v>99.055164946711088</c:v>
                </c:pt>
                <c:pt idx="4">
                  <c:v>87.849150765101001</c:v>
                </c:pt>
                <c:pt idx="5">
                  <c:v>88.719541470828958</c:v>
                </c:pt>
                <c:pt idx="6">
                  <c:v>86.691645055408657</c:v>
                </c:pt>
                <c:pt idx="7">
                  <c:v>76.647121996759068</c:v>
                </c:pt>
                <c:pt idx="8">
                  <c:v>73.06566758146424</c:v>
                </c:pt>
                <c:pt idx="9">
                  <c:v>63.118369163821519</c:v>
                </c:pt>
                <c:pt idx="10">
                  <c:v>60.35708751077906</c:v>
                </c:pt>
                <c:pt idx="11">
                  <c:v>57.290483770565828</c:v>
                </c:pt>
                <c:pt idx="12">
                  <c:v>54.636421168982785</c:v>
                </c:pt>
                <c:pt idx="13">
                  <c:v>51.649646183311923</c:v>
                </c:pt>
                <c:pt idx="14">
                  <c:v>49.9475748708238</c:v>
                </c:pt>
                <c:pt idx="15">
                  <c:v>47.277618243035178</c:v>
                </c:pt>
                <c:pt idx="16">
                  <c:v>44.465660694632831</c:v>
                </c:pt>
                <c:pt idx="17">
                  <c:v>42.538341070971548</c:v>
                </c:pt>
                <c:pt idx="18">
                  <c:v>45.065270189829079</c:v>
                </c:pt>
                <c:pt idx="19">
                  <c:v>45.771460329506667</c:v>
                </c:pt>
                <c:pt idx="20">
                  <c:v>43.303652031591724</c:v>
                </c:pt>
                <c:pt idx="21">
                  <c:v>38.724653035692228</c:v>
                </c:pt>
                <c:pt idx="22">
                  <c:v>36.355664233509067</c:v>
                </c:pt>
                <c:pt idx="23">
                  <c:v>37.945662950081775</c:v>
                </c:pt>
                <c:pt idx="24">
                  <c:v>31.127652802897938</c:v>
                </c:pt>
                <c:pt idx="25">
                  <c:v>32.277548662163895</c:v>
                </c:pt>
                <c:pt idx="26">
                  <c:v>31.638526718886961</c:v>
                </c:pt>
                <c:pt idx="27">
                  <c:v>31.600122259756198</c:v>
                </c:pt>
                <c:pt idx="28">
                  <c:v>29.850326008041456</c:v>
                </c:pt>
                <c:pt idx="29">
                  <c:v>29.633382861045991</c:v>
                </c:pt>
                <c:pt idx="30">
                  <c:v>25.703289803123742</c:v>
                </c:pt>
                <c:pt idx="31">
                  <c:v>23.213979090550232</c:v>
                </c:pt>
                <c:pt idx="32">
                  <c:v>22.027170641278644</c:v>
                </c:pt>
                <c:pt idx="33">
                  <c:v>20.827023607880019</c:v>
                </c:pt>
                <c:pt idx="34">
                  <c:v>20.571496858003609</c:v>
                </c:pt>
              </c:numCache>
            </c:numRef>
          </c:val>
          <c:smooth val="0"/>
          <c:extLst>
            <c:ext xmlns:c16="http://schemas.microsoft.com/office/drawing/2014/chart" uri="{C3380CC4-5D6E-409C-BE32-E72D297353CC}">
              <c16:uniqueId val="{00000003-EA07-4B70-AEED-347CE2FD7BEC}"/>
            </c:ext>
          </c:extLst>
        </c:ser>
        <c:ser>
          <c:idx val="1"/>
          <c:order val="4"/>
          <c:tx>
            <c:strRef>
              <c:f>'evolution 1990=100'!$J$3</c:f>
              <c:strCache>
                <c:ptCount val="1"/>
                <c:pt idx="0">
                  <c:v>SOx </c:v>
                </c:pt>
              </c:strCache>
            </c:strRef>
          </c:tx>
          <c:spPr>
            <a:ln w="38100" cap="rnd">
              <a:solidFill>
                <a:srgbClr val="00B0F0"/>
              </a:solidFill>
              <a:round/>
            </a:ln>
            <a:effectLst/>
          </c:spPr>
          <c:marker>
            <c:symbol val="none"/>
          </c:marker>
          <c:cat>
            <c:numRef>
              <c:f>'evolution 1990=100'!$H$4:$H$38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'evolution 1990=100'!$J$4:$J$38</c:f>
              <c:numCache>
                <c:formatCode>0</c:formatCode>
                <c:ptCount val="35"/>
                <c:pt idx="0">
                  <c:v>100</c:v>
                </c:pt>
                <c:pt idx="1">
                  <c:v>103.0423310045369</c:v>
                </c:pt>
                <c:pt idx="2">
                  <c:v>100.24162640830197</c:v>
                </c:pt>
                <c:pt idx="3">
                  <c:v>89.743967245472291</c:v>
                </c:pt>
                <c:pt idx="4">
                  <c:v>88.925581892225793</c:v>
                </c:pt>
                <c:pt idx="5">
                  <c:v>89.34424636542127</c:v>
                </c:pt>
                <c:pt idx="6">
                  <c:v>86.676924814071484</c:v>
                </c:pt>
                <c:pt idx="7">
                  <c:v>80.892554269554068</c:v>
                </c:pt>
                <c:pt idx="8">
                  <c:v>72.444420802565475</c:v>
                </c:pt>
                <c:pt idx="9">
                  <c:v>59.340227435527297</c:v>
                </c:pt>
                <c:pt idx="10">
                  <c:v>53.625669079842488</c:v>
                </c:pt>
                <c:pt idx="11">
                  <c:v>53.021287915803015</c:v>
                </c:pt>
                <c:pt idx="12">
                  <c:v>46.846922743885635</c:v>
                </c:pt>
                <c:pt idx="13">
                  <c:v>46.988115248417436</c:v>
                </c:pt>
                <c:pt idx="14">
                  <c:v>45.105608926415208</c:v>
                </c:pt>
                <c:pt idx="15">
                  <c:v>44.417931888578096</c:v>
                </c:pt>
                <c:pt idx="16">
                  <c:v>38.045565005131735</c:v>
                </c:pt>
                <c:pt idx="17">
                  <c:v>31.048075207656662</c:v>
                </c:pt>
                <c:pt idx="18">
                  <c:v>21.686011257532808</c:v>
                </c:pt>
                <c:pt idx="19">
                  <c:v>20.340054512010546</c:v>
                </c:pt>
                <c:pt idx="20">
                  <c:v>16.896980719605221</c:v>
                </c:pt>
                <c:pt idx="21">
                  <c:v>15.519189264279037</c:v>
                </c:pt>
                <c:pt idx="22">
                  <c:v>15.995839068575682</c:v>
                </c:pt>
                <c:pt idx="23">
                  <c:v>17.673999328393581</c:v>
                </c:pt>
                <c:pt idx="24">
                  <c:v>12.956907466373291</c:v>
                </c:pt>
                <c:pt idx="25">
                  <c:v>14.410177910705499</c:v>
                </c:pt>
                <c:pt idx="26">
                  <c:v>3.6195212712648686</c:v>
                </c:pt>
                <c:pt idx="27">
                  <c:v>3.5078683550322238</c:v>
                </c:pt>
                <c:pt idx="28">
                  <c:v>3.4187943932668254</c:v>
                </c:pt>
                <c:pt idx="29">
                  <c:v>3.3044550613151542</c:v>
                </c:pt>
                <c:pt idx="30">
                  <c:v>3.2641990658614048</c:v>
                </c:pt>
                <c:pt idx="31">
                  <c:v>3.3199932091092741</c:v>
                </c:pt>
                <c:pt idx="32">
                  <c:v>3.7868577155271566</c:v>
                </c:pt>
                <c:pt idx="33">
                  <c:v>3.6291777293918983</c:v>
                </c:pt>
                <c:pt idx="34">
                  <c:v>3.4531769707393334</c:v>
                </c:pt>
              </c:numCache>
            </c:numRef>
          </c:val>
          <c:smooth val="0"/>
          <c:extLst>
            <c:ext xmlns:c16="http://schemas.microsoft.com/office/drawing/2014/chart" uri="{C3380CC4-5D6E-409C-BE32-E72D297353CC}">
              <c16:uniqueId val="{00000004-EA07-4B70-AEED-347CE2FD7BEC}"/>
            </c:ext>
          </c:extLst>
        </c:ser>
        <c:dLbls>
          <c:showLegendKey val="0"/>
          <c:showVal val="0"/>
          <c:showCatName val="0"/>
          <c:showSerName val="0"/>
          <c:showPercent val="0"/>
          <c:showBubbleSize val="0"/>
        </c:dLbls>
        <c:smooth val="0"/>
        <c:axId val="220854287"/>
        <c:axId val="220862191"/>
      </c:lineChart>
      <c:catAx>
        <c:axId val="220854287"/>
        <c:scaling>
          <c:orientation val="minMax"/>
        </c:scaling>
        <c:delete val="0"/>
        <c:axPos val="b"/>
        <c:numFmt formatCode="General" sourceLinked="1"/>
        <c:majorTickMark val="out"/>
        <c:minorTickMark val="none"/>
        <c:tickLblPos val="nextTo"/>
        <c:spPr>
          <a:noFill/>
          <a:ln w="9525" cap="flat" cmpd="sng" algn="ctr">
            <a:solidFill>
              <a:srgbClr val="595959"/>
            </a:solidFill>
            <a:round/>
          </a:ln>
          <a:effectLst/>
        </c:spPr>
        <c:txPr>
          <a:bodyPr rot="0" spcFirstLastPara="1" vertOverflow="ellipsis"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220862191"/>
        <c:crosses val="autoZero"/>
        <c:auto val="1"/>
        <c:lblAlgn val="ctr"/>
        <c:lblOffset val="100"/>
        <c:tickLblSkip val="5"/>
        <c:noMultiLvlLbl val="0"/>
      </c:catAx>
      <c:valAx>
        <c:axId val="220862191"/>
        <c:scaling>
          <c:orientation val="minMax"/>
        </c:scaling>
        <c:delete val="0"/>
        <c:axPos val="l"/>
        <c:majorGridlines>
          <c:spPr>
            <a:ln w="6350" cap="flat" cmpd="sng" algn="ctr">
              <a:solidFill>
                <a:schemeClr val="bg1">
                  <a:lumMod val="95000"/>
                </a:schemeClr>
              </a:solidFill>
              <a:prstDash val="dash"/>
              <a:round/>
            </a:ln>
            <a:effectLst/>
          </c:spPr>
        </c:majorGridlines>
        <c:numFmt formatCode="0" sourceLinked="1"/>
        <c:majorTickMark val="out"/>
        <c:minorTickMark val="none"/>
        <c:tickLblPos val="nextTo"/>
        <c:spPr>
          <a:noFill/>
          <a:ln>
            <a:solidFill>
              <a:srgbClr val="595959"/>
            </a:solidFill>
          </a:ln>
          <a:effectLst/>
        </c:spPr>
        <c:txPr>
          <a:bodyPr rot="-60000000" spcFirstLastPara="1" vertOverflow="ellipsis" vert="horz" wrap="square" anchor="ctr" anchorCtr="1"/>
          <a:lstStyle/>
          <a:p>
            <a:pPr>
              <a:defRPr sz="1100" b="0" i="0" u="none" strike="noStrike" kern="1200" baseline="0">
                <a:solidFill>
                  <a:srgbClr val="595959"/>
                </a:solidFill>
                <a:latin typeface="Arial" panose="020B0604020202020204" pitchFamily="34" charset="0"/>
                <a:ea typeface="+mn-ea"/>
                <a:cs typeface="Arial" panose="020B0604020202020204" pitchFamily="34" charset="0"/>
              </a:defRPr>
            </a:pPr>
            <a:endParaRPr lang="fr-FR"/>
          </a:p>
        </c:txPr>
        <c:crossAx val="220854287"/>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27810037667746"/>
          <c:y val="0.11659277924423031"/>
          <c:w val="0.68794552764954475"/>
          <c:h val="0.7372797887226048"/>
        </c:manualLayout>
      </c:layout>
      <c:barChart>
        <c:barDir val="col"/>
        <c:grouping val="stacked"/>
        <c:varyColors val="0"/>
        <c:ser>
          <c:idx val="0"/>
          <c:order val="0"/>
          <c:tx>
            <c:strRef>
              <c:f>'Fig_Emiss_Sources_2005-2023'!$AB$5</c:f>
              <c:strCache>
                <c:ptCount val="1"/>
                <c:pt idx="0">
                  <c:v>Coal</c:v>
                </c:pt>
              </c:strCache>
            </c:strRef>
          </c:tx>
          <c:spPr>
            <a:solidFill>
              <a:schemeClr val="accent1"/>
            </a:solidFill>
            <a:ln>
              <a:noFill/>
            </a:ln>
            <a:effectLst/>
          </c:spPr>
          <c:invertIfNegative val="0"/>
          <c:cat>
            <c:strRef>
              <c:f>'Fig_Emiss_Sources_2005-2023'!$AC$4:$AG$4</c:f>
              <c:strCache>
                <c:ptCount val="5"/>
                <c:pt idx="0">
                  <c:v>bat 2005</c:v>
                </c:pt>
                <c:pt idx="1">
                  <c:v>bat 2024</c:v>
                </c:pt>
                <c:pt idx="3">
                  <c:v>transp 2005</c:v>
                </c:pt>
                <c:pt idx="4">
                  <c:v>transp 2024</c:v>
                </c:pt>
              </c:strCache>
            </c:strRef>
          </c:cat>
          <c:val>
            <c:numRef>
              <c:f>'Fig_Emiss_Sources_2005-2023'!$AC$5:$AG$5</c:f>
              <c:numCache>
                <c:formatCode>0.00</c:formatCode>
                <c:ptCount val="5"/>
                <c:pt idx="0">
                  <c:v>1.2937212E-2</c:v>
                </c:pt>
                <c:pt idx="1">
                  <c:v>7.5400681638159214E-3</c:v>
                </c:pt>
              </c:numCache>
            </c:numRef>
          </c:val>
          <c:extLst>
            <c:ext xmlns:c16="http://schemas.microsoft.com/office/drawing/2014/chart" uri="{C3380CC4-5D6E-409C-BE32-E72D297353CC}">
              <c16:uniqueId val="{00000000-B832-4723-8E95-EC3238F8D38F}"/>
            </c:ext>
          </c:extLst>
        </c:ser>
        <c:ser>
          <c:idx val="1"/>
          <c:order val="1"/>
          <c:tx>
            <c:strRef>
              <c:f>'Fig_Emiss_Sources_2005-2023'!$AB$6</c:f>
              <c:strCache>
                <c:ptCount val="1"/>
                <c:pt idx="0">
                  <c:v>Wood</c:v>
                </c:pt>
              </c:strCache>
            </c:strRef>
          </c:tx>
          <c:spPr>
            <a:solidFill>
              <a:schemeClr val="accent2"/>
            </a:solidFill>
            <a:ln>
              <a:noFill/>
            </a:ln>
            <a:effectLst/>
          </c:spPr>
          <c:invertIfNegative val="0"/>
          <c:cat>
            <c:strRef>
              <c:f>'Fig_Emiss_Sources_2005-2023'!$AC$4:$AG$4</c:f>
              <c:strCache>
                <c:ptCount val="5"/>
                <c:pt idx="0">
                  <c:v>bat 2005</c:v>
                </c:pt>
                <c:pt idx="1">
                  <c:v>bat 2024</c:v>
                </c:pt>
                <c:pt idx="3">
                  <c:v>transp 2005</c:v>
                </c:pt>
                <c:pt idx="4">
                  <c:v>transp 2024</c:v>
                </c:pt>
              </c:strCache>
            </c:strRef>
          </c:cat>
          <c:val>
            <c:numRef>
              <c:f>'Fig_Emiss_Sources_2005-2023'!$AC$6:$AG$6</c:f>
              <c:numCache>
                <c:formatCode>0.00</c:formatCode>
                <c:ptCount val="5"/>
                <c:pt idx="0">
                  <c:v>1.2551986384468573E-2</c:v>
                </c:pt>
                <c:pt idx="1">
                  <c:v>1.5538094823723246E-2</c:v>
                </c:pt>
              </c:numCache>
            </c:numRef>
          </c:val>
          <c:extLst>
            <c:ext xmlns:c16="http://schemas.microsoft.com/office/drawing/2014/chart" uri="{C3380CC4-5D6E-409C-BE32-E72D297353CC}">
              <c16:uniqueId val="{00000001-B832-4723-8E95-EC3238F8D38F}"/>
            </c:ext>
          </c:extLst>
        </c:ser>
        <c:ser>
          <c:idx val="3"/>
          <c:order val="2"/>
          <c:tx>
            <c:strRef>
              <c:f>'Fig_Emiss_Sources_2005-2023'!$AB$10</c:f>
              <c:strCache>
                <c:ptCount val="1"/>
                <c:pt idx="0">
                  <c:v>Natural gas</c:v>
                </c:pt>
              </c:strCache>
            </c:strRef>
          </c:tx>
          <c:spPr>
            <a:solidFill>
              <a:srgbClr val="0070C0"/>
            </a:solidFill>
            <a:ln>
              <a:noFill/>
            </a:ln>
            <a:effectLst/>
          </c:spPr>
          <c:invertIfNegative val="0"/>
          <c:dLbls>
            <c:dLbl>
              <c:idx val="0"/>
              <c:tx>
                <c:rich>
                  <a:bodyPr/>
                  <a:lstStyle/>
                  <a:p>
                    <a:fld id="{6669ECC9-3FFF-4542-AD3C-585112262B5D}" type="CELLRANGE">
                      <a:rPr lang="en-US"/>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B832-4723-8E95-EC3238F8D38F}"/>
                </c:ext>
              </c:extLst>
            </c:dLbl>
            <c:dLbl>
              <c:idx val="1"/>
              <c:tx>
                <c:rich>
                  <a:bodyPr/>
                  <a:lstStyle/>
                  <a:p>
                    <a:fld id="{47BA8C67-48A4-4699-A7E0-B4E22875275D}"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B832-4723-8E95-EC3238F8D38F}"/>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832-4723-8E95-EC3238F8D38F}"/>
                </c:ext>
              </c:extLst>
            </c:dLbl>
            <c:dLbl>
              <c:idx val="3"/>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832-4723-8E95-EC3238F8D38F}"/>
                </c:ext>
              </c:extLst>
            </c:dLbl>
            <c:dLbl>
              <c:idx val="4"/>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832-4723-8E95-EC3238F8D38F}"/>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'Fig_Emiss_Sources_2005-2023'!$AC$4:$AG$4</c:f>
              <c:strCache>
                <c:ptCount val="5"/>
                <c:pt idx="0">
                  <c:v>bat 2005</c:v>
                </c:pt>
                <c:pt idx="1">
                  <c:v>bat 2024</c:v>
                </c:pt>
                <c:pt idx="3">
                  <c:v>transp 2005</c:v>
                </c:pt>
                <c:pt idx="4">
                  <c:v>transp 2024</c:v>
                </c:pt>
              </c:strCache>
            </c:strRef>
          </c:cat>
          <c:val>
            <c:numRef>
              <c:f>'Fig_Emiss_Sources_2005-2023'!$AC$10:$AG$10</c:f>
              <c:numCache>
                <c:formatCode>0.00</c:formatCode>
                <c:ptCount val="5"/>
                <c:pt idx="0" formatCode="0.0">
                  <c:v>1.6870420540787041</c:v>
                </c:pt>
                <c:pt idx="1">
                  <c:v>0.60894777568094294</c:v>
                </c:pt>
              </c:numCache>
            </c:numRef>
          </c:val>
          <c:extLst>
            <c:ext xmlns:c15="http://schemas.microsoft.com/office/drawing/2012/chart" uri="{02D57815-91ED-43cb-92C2-25804820EDAC}">
              <c15:datalabelsRange>
                <c15:f>'Fig_Emiss_Sources_2005-2023'!$AI$10:$AM$10</c15:f>
                <c15:dlblRangeCache>
                  <c:ptCount val="5"/>
                  <c:pt idx="0">
                    <c:v>66%</c:v>
                  </c:pt>
                  <c:pt idx="1">
                    <c:v>63%</c:v>
                  </c:pt>
                </c15:dlblRangeCache>
              </c15:datalabelsRange>
            </c:ext>
            <c:ext xmlns:c16="http://schemas.microsoft.com/office/drawing/2014/chart" uri="{C3380CC4-5D6E-409C-BE32-E72D297353CC}">
              <c16:uniqueId val="{0000000A-B832-4723-8E95-EC3238F8D38F}"/>
            </c:ext>
          </c:extLst>
        </c:ser>
        <c:ser>
          <c:idx val="2"/>
          <c:order val="3"/>
          <c:tx>
            <c:strRef>
              <c:f>'Fig_Emiss_Sources_2005-2023'!$AB$7</c:f>
              <c:strCache>
                <c:ptCount val="1"/>
                <c:pt idx="0">
                  <c:v>Gas oil</c:v>
                </c:pt>
              </c:strCache>
            </c:strRef>
          </c:tx>
          <c:spPr>
            <a:solidFill>
              <a:srgbClr val="FF0000"/>
            </a:solidFill>
            <a:ln>
              <a:noFill/>
            </a:ln>
            <a:effectLst/>
          </c:spPr>
          <c:invertIfNegative val="0"/>
          <c:dLbls>
            <c:dLbl>
              <c:idx val="0"/>
              <c:tx>
                <c:rich>
                  <a:bodyPr/>
                  <a:lstStyle/>
                  <a:p>
                    <a:fld id="{5FB090B5-43C9-478D-96BE-37D7D4076185}" type="CELLRANGE">
                      <a:rPr lang="en-US"/>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B832-4723-8E95-EC3238F8D38F}"/>
                </c:ext>
              </c:extLst>
            </c:dLbl>
            <c:dLbl>
              <c:idx val="1"/>
              <c:tx>
                <c:rich>
                  <a:bodyPr/>
                  <a:lstStyle/>
                  <a:p>
                    <a:fld id="{BF39FAF7-684B-4AA0-B659-919A2747A155}"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B832-4723-8E95-EC3238F8D38F}"/>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'Fig_Emiss_Sources_2005-2023'!$AC$4:$AG$4</c:f>
              <c:strCache>
                <c:ptCount val="5"/>
                <c:pt idx="0">
                  <c:v>bat 2005</c:v>
                </c:pt>
                <c:pt idx="1">
                  <c:v>bat 2024</c:v>
                </c:pt>
                <c:pt idx="3">
                  <c:v>transp 2005</c:v>
                </c:pt>
                <c:pt idx="4">
                  <c:v>transp 2024</c:v>
                </c:pt>
              </c:strCache>
            </c:strRef>
          </c:cat>
          <c:val>
            <c:numRef>
              <c:f>'Fig_Emiss_Sources_2005-2023'!$AC$7:$AD$7</c:f>
              <c:numCache>
                <c:formatCode>0.00</c:formatCode>
                <c:ptCount val="2"/>
                <c:pt idx="0" formatCode="0.0">
                  <c:v>0.82157516102597739</c:v>
                </c:pt>
                <c:pt idx="1">
                  <c:v>0.33769300792196272</c:v>
                </c:pt>
              </c:numCache>
            </c:numRef>
          </c:val>
          <c:extLst>
            <c:ext xmlns:c15="http://schemas.microsoft.com/office/drawing/2012/chart" uri="{02D57815-91ED-43cb-92C2-25804820EDAC}">
              <c15:datalabelsRange>
                <c15:f>'Fig_Emiss_Sources_2005-2023'!$AI$7:$AM$7</c15:f>
                <c15:dlblRangeCache>
                  <c:ptCount val="5"/>
                  <c:pt idx="0">
                    <c:v>32%</c:v>
                  </c:pt>
                  <c:pt idx="1">
                    <c:v>35%</c:v>
                  </c:pt>
                </c15:dlblRangeCache>
              </c15:datalabelsRange>
            </c:ext>
            <c:ext xmlns:c16="http://schemas.microsoft.com/office/drawing/2014/chart" uri="{C3380CC4-5D6E-409C-BE32-E72D297353CC}">
              <c16:uniqueId val="{00000007-B832-4723-8E95-EC3238F8D38F}"/>
            </c:ext>
          </c:extLst>
        </c:ser>
        <c:ser>
          <c:idx val="5"/>
          <c:order val="4"/>
          <c:tx>
            <c:strRef>
              <c:f>'Fig_Emiss_Sources_2005-2023'!$AB$11</c:f>
              <c:strCache>
                <c:ptCount val="1"/>
                <c:pt idx="0">
                  <c:v>Other fossil fuels (butane, propane)</c:v>
                </c:pt>
              </c:strCache>
            </c:strRef>
          </c:tx>
          <c:spPr>
            <a:solidFill>
              <a:schemeClr val="accent6"/>
            </a:solidFill>
            <a:ln>
              <a:noFill/>
            </a:ln>
            <a:effectLst/>
          </c:spPr>
          <c:invertIfNegative val="0"/>
          <c:cat>
            <c:strRef>
              <c:f>'Fig_Emiss_Sources_2005-2023'!$AC$4:$AG$4</c:f>
              <c:strCache>
                <c:ptCount val="5"/>
                <c:pt idx="0">
                  <c:v>bat 2005</c:v>
                </c:pt>
                <c:pt idx="1">
                  <c:v>bat 2024</c:v>
                </c:pt>
                <c:pt idx="3">
                  <c:v>transp 2005</c:v>
                </c:pt>
                <c:pt idx="4">
                  <c:v>transp 2024</c:v>
                </c:pt>
              </c:strCache>
            </c:strRef>
          </c:cat>
          <c:val>
            <c:numRef>
              <c:f>'Fig_Emiss_Sources_2005-2023'!$AC$11:$AD$11</c:f>
              <c:numCache>
                <c:formatCode>0.00</c:formatCode>
                <c:ptCount val="2"/>
                <c:pt idx="0" formatCode="0.0">
                  <c:v>1.9346673652441627E-2</c:v>
                </c:pt>
                <c:pt idx="1">
                  <c:v>1.6612067310616426E-3</c:v>
                </c:pt>
              </c:numCache>
            </c:numRef>
          </c:val>
          <c:extLst>
            <c:ext xmlns:c16="http://schemas.microsoft.com/office/drawing/2014/chart" uri="{C3380CC4-5D6E-409C-BE32-E72D297353CC}">
              <c16:uniqueId val="{00000008-B832-4723-8E95-EC3238F8D38F}"/>
            </c:ext>
          </c:extLst>
        </c:ser>
        <c:ser>
          <c:idx val="6"/>
          <c:order val="5"/>
          <c:tx>
            <c:strRef>
              <c:f>'Fig_Emiss_Sources_2005-2023'!$AB$12</c:f>
              <c:strCache>
                <c:ptCount val="1"/>
                <c:pt idx="0">
                  <c:v>Charcoal</c:v>
                </c:pt>
              </c:strCache>
            </c:strRef>
          </c:tx>
          <c:spPr>
            <a:solidFill>
              <a:schemeClr val="accent1">
                <a:lumMod val="60000"/>
              </a:schemeClr>
            </a:solidFill>
            <a:ln>
              <a:noFill/>
            </a:ln>
            <a:effectLst/>
          </c:spPr>
          <c:invertIfNegative val="0"/>
          <c:cat>
            <c:strRef>
              <c:f>'Fig_Emiss_Sources_2005-2023'!$AC$4:$AG$4</c:f>
              <c:strCache>
                <c:ptCount val="5"/>
                <c:pt idx="0">
                  <c:v>bat 2005</c:v>
                </c:pt>
                <c:pt idx="1">
                  <c:v>bat 2024</c:v>
                </c:pt>
                <c:pt idx="3">
                  <c:v>transp 2005</c:v>
                </c:pt>
                <c:pt idx="4">
                  <c:v>transp 2024</c:v>
                </c:pt>
              </c:strCache>
            </c:strRef>
          </c:cat>
          <c:val>
            <c:numRef>
              <c:f>'Fig_Emiss_Sources_2005-2023'!$AC$13:$AG$13</c:f>
              <c:numCache>
                <c:formatCode>0.00</c:formatCode>
                <c:ptCount val="5"/>
                <c:pt idx="0" formatCode="0.0">
                  <c:v>0</c:v>
                </c:pt>
                <c:pt idx="1">
                  <c:v>4.2126672430470297E-5</c:v>
                </c:pt>
              </c:numCache>
            </c:numRef>
          </c:val>
          <c:extLst>
            <c:ext xmlns:c16="http://schemas.microsoft.com/office/drawing/2014/chart" uri="{C3380CC4-5D6E-409C-BE32-E72D297353CC}">
              <c16:uniqueId val="{00000009-B832-4723-8E95-EC3238F8D38F}"/>
            </c:ext>
          </c:extLst>
        </c:ser>
        <c:ser>
          <c:idx val="4"/>
          <c:order val="6"/>
          <c:tx>
            <c:strRef>
              <c:f>'Fig_Emiss_Sources_2005-2023'!$AB$14</c:f>
              <c:strCache>
                <c:ptCount val="1"/>
                <c:pt idx="0">
                  <c:v>CNG</c:v>
                </c:pt>
              </c:strCache>
            </c:strRef>
          </c:tx>
          <c:spPr>
            <a:solidFill>
              <a:schemeClr val="accent5"/>
            </a:solidFill>
            <a:ln>
              <a:noFill/>
            </a:ln>
            <a:effectLst/>
          </c:spPr>
          <c:invertIfNegative val="0"/>
          <c:val>
            <c:numRef>
              <c:f>'Fig_Emiss_Sources_2005-2023'!$AC$14:$AG$14</c:f>
              <c:numCache>
                <c:formatCode>General</c:formatCode>
                <c:ptCount val="5"/>
                <c:pt idx="3" formatCode="0.00">
                  <c:v>2.3090643949063151E-4</c:v>
                </c:pt>
                <c:pt idx="4" formatCode="0.00">
                  <c:v>8.2147518450690845E-4</c:v>
                </c:pt>
              </c:numCache>
            </c:numRef>
          </c:val>
          <c:extLst>
            <c:ext xmlns:c16="http://schemas.microsoft.com/office/drawing/2014/chart" uri="{C3380CC4-5D6E-409C-BE32-E72D297353CC}">
              <c16:uniqueId val="{0000000B-B832-4723-8E95-EC3238F8D38F}"/>
            </c:ext>
          </c:extLst>
        </c:ser>
        <c:ser>
          <c:idx val="7"/>
          <c:order val="7"/>
          <c:tx>
            <c:strRef>
              <c:f>'Fig_Emiss_Sources_2005-2023'!$AB$15</c:f>
              <c:strCache>
                <c:ptCount val="1"/>
                <c:pt idx="0">
                  <c:v>Dieseloil</c:v>
                </c:pt>
              </c:strCache>
            </c:strRef>
          </c:tx>
          <c:spPr>
            <a:solidFill>
              <a:schemeClr val="bg2">
                <a:lumMod val="50000"/>
              </a:schemeClr>
            </a:solidFill>
            <a:ln>
              <a:noFill/>
            </a:ln>
            <a:effectLst/>
          </c:spPr>
          <c:invertIfNegative val="0"/>
          <c:dLbls>
            <c:dLbl>
              <c:idx val="0"/>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A13-4177-B3B8-19EC21D17855}"/>
                </c:ext>
              </c:extLst>
            </c:dLbl>
            <c:dLbl>
              <c:idx val="1"/>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A13-4177-B3B8-19EC21D17855}"/>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A13-4177-B3B8-19EC21D17855}"/>
                </c:ext>
              </c:extLst>
            </c:dLbl>
            <c:dLbl>
              <c:idx val="3"/>
              <c:tx>
                <c:rich>
                  <a:bodyPr/>
                  <a:lstStyle/>
                  <a:p>
                    <a:fld id="{78642AC9-A4F0-45DD-A821-3B7E74726F3D}"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5A13-4177-B3B8-19EC21D17855}"/>
                </c:ext>
              </c:extLst>
            </c:dLbl>
            <c:dLbl>
              <c:idx val="4"/>
              <c:tx>
                <c:rich>
                  <a:bodyPr/>
                  <a:lstStyle/>
                  <a:p>
                    <a:fld id="{40DBD80C-7C56-4CEB-A0B1-085390466A04}"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5A13-4177-B3B8-19EC21D17855}"/>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'Fig_Emiss_Sources_2005-2023'!$AC$15:$AG$15</c:f>
              <c:numCache>
                <c:formatCode>General</c:formatCode>
                <c:ptCount val="5"/>
                <c:pt idx="3" formatCode="0.00">
                  <c:v>4.1939313935007583</c:v>
                </c:pt>
                <c:pt idx="4" formatCode="0.00">
                  <c:v>1.1231114591996001</c:v>
                </c:pt>
              </c:numCache>
            </c:numRef>
          </c:val>
          <c:extLst>
            <c:ext xmlns:c15="http://schemas.microsoft.com/office/drawing/2012/chart" uri="{02D57815-91ED-43cb-92C2-25804820EDAC}">
              <c15:datalabelsRange>
                <c15:f>'Fig_Emiss_Sources_2005-2023'!$AI$15:$AM$15</c15:f>
                <c15:dlblRangeCache>
                  <c:ptCount val="5"/>
                  <c:pt idx="3">
                    <c:v>87%</c:v>
                  </c:pt>
                  <c:pt idx="4">
                    <c:v>90%</c:v>
                  </c:pt>
                </c15:dlblRangeCache>
              </c15:datalabelsRange>
            </c:ext>
            <c:ext xmlns:c16="http://schemas.microsoft.com/office/drawing/2014/chart" uri="{C3380CC4-5D6E-409C-BE32-E72D297353CC}">
              <c16:uniqueId val="{0000000C-B832-4723-8E95-EC3238F8D38F}"/>
            </c:ext>
          </c:extLst>
        </c:ser>
        <c:ser>
          <c:idx val="8"/>
          <c:order val="8"/>
          <c:tx>
            <c:strRef>
              <c:f>'Fig_Emiss_Sources_2005-2023'!$AB$16</c:f>
              <c:strCache>
                <c:ptCount val="1"/>
                <c:pt idx="0">
                  <c:v>Gasoline</c:v>
                </c:pt>
              </c:strCache>
            </c:strRef>
          </c:tx>
          <c:spPr>
            <a:solidFill>
              <a:schemeClr val="accent2"/>
            </a:solidFill>
            <a:ln>
              <a:noFill/>
            </a:ln>
            <a:effectLst/>
          </c:spPr>
          <c:invertIfNegative val="0"/>
          <c:dLbls>
            <c:dLbl>
              <c:idx val="0"/>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A13-4177-B3B8-19EC21D17855}"/>
                </c:ext>
              </c:extLst>
            </c:dLbl>
            <c:dLbl>
              <c:idx val="1"/>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A13-4177-B3B8-19EC21D17855}"/>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A13-4177-B3B8-19EC21D17855}"/>
                </c:ext>
              </c:extLst>
            </c:dLbl>
            <c:dLbl>
              <c:idx val="3"/>
              <c:tx>
                <c:rich>
                  <a:bodyPr/>
                  <a:lstStyle/>
                  <a:p>
                    <a:fld id="{23EE5687-1427-4AAB-9359-C312F8A9C038}"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A13-4177-B3B8-19EC21D17855}"/>
                </c:ext>
              </c:extLst>
            </c:dLbl>
            <c:dLbl>
              <c:idx val="4"/>
              <c:delete val="1"/>
              <c:extLst>
                <c:ext xmlns:c15="http://schemas.microsoft.com/office/drawing/2012/chart" uri="{CE6537A1-D6FC-4f65-9D91-7224C49458BB}"/>
                <c:ext xmlns:c16="http://schemas.microsoft.com/office/drawing/2014/chart" uri="{C3380CC4-5D6E-409C-BE32-E72D297353CC}">
                  <c16:uniqueId val="{0000000A-5A13-4177-B3B8-19EC21D17855}"/>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'Fig_Emiss_Sources_2005-2023'!$AC$16:$AG$16</c:f>
              <c:numCache>
                <c:formatCode>General</c:formatCode>
                <c:ptCount val="5"/>
                <c:pt idx="3" formatCode="0.00">
                  <c:v>0.59327074776699495</c:v>
                </c:pt>
                <c:pt idx="4" formatCode="0.00">
                  <c:v>0.12712447615139841</c:v>
                </c:pt>
              </c:numCache>
            </c:numRef>
          </c:val>
          <c:extLst>
            <c:ext xmlns:c15="http://schemas.microsoft.com/office/drawing/2012/chart" uri="{02D57815-91ED-43cb-92C2-25804820EDAC}">
              <c15:datalabelsRange>
                <c15:f>'Fig_Emiss_Sources_2005-2023'!$AI$16:$AM$16</c15:f>
                <c15:dlblRangeCache>
                  <c:ptCount val="5"/>
                  <c:pt idx="3">
                    <c:v>12%</c:v>
                  </c:pt>
                  <c:pt idx="4">
                    <c:v>10%</c:v>
                  </c:pt>
                </c15:dlblRangeCache>
              </c15:datalabelsRange>
            </c:ext>
            <c:ext xmlns:c16="http://schemas.microsoft.com/office/drawing/2014/chart" uri="{C3380CC4-5D6E-409C-BE32-E72D297353CC}">
              <c16:uniqueId val="{0000000D-B832-4723-8E95-EC3238F8D38F}"/>
            </c:ext>
          </c:extLst>
        </c:ser>
        <c:ser>
          <c:idx val="9"/>
          <c:order val="9"/>
          <c:tx>
            <c:strRef>
              <c:f>'Fig_Emiss_Sources_2005-2023'!$AB$17</c:f>
              <c:strCache>
                <c:ptCount val="1"/>
                <c:pt idx="0">
                  <c:v>LPG</c:v>
                </c:pt>
              </c:strCache>
            </c:strRef>
          </c:tx>
          <c:spPr>
            <a:solidFill>
              <a:schemeClr val="accent4">
                <a:lumMod val="60000"/>
              </a:schemeClr>
            </a:solidFill>
            <a:ln>
              <a:noFill/>
            </a:ln>
            <a:effectLst/>
          </c:spPr>
          <c:invertIfNegative val="0"/>
          <c:val>
            <c:numRef>
              <c:f>'Fig_Emiss_Sources_2005-2023'!$AC$17:$AG$17</c:f>
              <c:numCache>
                <c:formatCode>General</c:formatCode>
                <c:ptCount val="5"/>
                <c:pt idx="3" formatCode="0.00">
                  <c:v>8.226260019324411E-3</c:v>
                </c:pt>
                <c:pt idx="4" formatCode="0.00">
                  <c:v>4.6365953417051799E-4</c:v>
                </c:pt>
              </c:numCache>
            </c:numRef>
          </c:val>
          <c:extLst>
            <c:ext xmlns:c16="http://schemas.microsoft.com/office/drawing/2014/chart" uri="{C3380CC4-5D6E-409C-BE32-E72D297353CC}">
              <c16:uniqueId val="{0000000E-B832-4723-8E95-EC3238F8D38F}"/>
            </c:ext>
          </c:extLst>
        </c:ser>
        <c:ser>
          <c:idx val="10"/>
          <c:order val="10"/>
          <c:tx>
            <c:strRef>
              <c:f>'Fig_Emiss_Sources_2005-2023'!$AB$18</c:f>
              <c:strCache>
                <c:ptCount val="1"/>
                <c:pt idx="0">
                  <c:v>check</c:v>
                </c:pt>
              </c:strCache>
            </c:strRef>
          </c:tx>
          <c:spPr>
            <a:solidFill>
              <a:schemeClr val="accent5">
                <a:lumMod val="60000"/>
              </a:schemeClr>
            </a:solidFill>
            <a:ln>
              <a:noFill/>
            </a:ln>
            <a:effectLst/>
          </c:spPr>
          <c:invertIfNegative val="0"/>
          <c:val>
            <c:numRef>
              <c:f>'Fig_Emiss_Sources_2005-2023'!$AC$18:$AG$18</c:f>
              <c:numCache>
                <c:formatCode>0.0000</c:formatCode>
                <c:ptCount val="5"/>
                <c:pt idx="0">
                  <c:v>0</c:v>
                </c:pt>
                <c:pt idx="1">
                  <c:v>0</c:v>
                </c:pt>
                <c:pt idx="3">
                  <c:v>0</c:v>
                </c:pt>
                <c:pt idx="4">
                  <c:v>0</c:v>
                </c:pt>
              </c:numCache>
            </c:numRef>
          </c:val>
          <c:extLst>
            <c:ext xmlns:c16="http://schemas.microsoft.com/office/drawing/2014/chart" uri="{C3380CC4-5D6E-409C-BE32-E72D297353CC}">
              <c16:uniqueId val="{0000000F-B832-4723-8E95-EC3238F8D38F}"/>
            </c:ext>
          </c:extLst>
        </c:ser>
        <c:dLbls>
          <c:showLegendKey val="0"/>
          <c:showVal val="0"/>
          <c:showCatName val="0"/>
          <c:showSerName val="0"/>
          <c:showPercent val="0"/>
          <c:showBubbleSize val="0"/>
        </c:dLbls>
        <c:gapWidth val="50"/>
        <c:overlap val="100"/>
        <c:axId val="216805679"/>
        <c:axId val="216808591"/>
      </c:barChart>
      <c:catAx>
        <c:axId val="216805679"/>
        <c:scaling>
          <c:orientation val="minMax"/>
        </c:scaling>
        <c:delete val="1"/>
        <c:axPos val="b"/>
        <c:numFmt formatCode="General" sourceLinked="1"/>
        <c:majorTickMark val="none"/>
        <c:minorTickMark val="none"/>
        <c:tickLblPos val="nextTo"/>
        <c:crossAx val="216808591"/>
        <c:crosses val="autoZero"/>
        <c:auto val="1"/>
        <c:lblAlgn val="ctr"/>
        <c:lblOffset val="100"/>
        <c:noMultiLvlLbl val="0"/>
      </c:catAx>
      <c:valAx>
        <c:axId val="216808591"/>
        <c:scaling>
          <c:orientation val="minMax"/>
        </c:scaling>
        <c:delete val="1"/>
        <c:axPos val="l"/>
        <c:numFmt formatCode="0.00" sourceLinked="1"/>
        <c:majorTickMark val="none"/>
        <c:minorTickMark val="none"/>
        <c:tickLblPos val="nextTo"/>
        <c:crossAx val="216805679"/>
        <c:crosses val="autoZero"/>
        <c:crossBetween val="between"/>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1231882364851"/>
          <c:y val="8.8153341534776719E-2"/>
          <c:w val="0.68908997220676382"/>
          <c:h val="0.76890690033586073"/>
        </c:manualLayout>
      </c:layout>
      <c:barChart>
        <c:barDir val="col"/>
        <c:grouping val="stacked"/>
        <c:varyColors val="0"/>
        <c:ser>
          <c:idx val="0"/>
          <c:order val="0"/>
          <c:tx>
            <c:strRef>
              <c:f>'Fig_Emiss_Sources_2005-2023'!$AB$5</c:f>
              <c:strCache>
                <c:ptCount val="1"/>
                <c:pt idx="0">
                  <c:v>Coal</c:v>
                </c:pt>
              </c:strCache>
            </c:strRef>
          </c:tx>
          <c:spPr>
            <a:solidFill>
              <a:schemeClr val="accent3">
                <a:lumMod val="60000"/>
                <a:lumOff val="40000"/>
              </a:schemeClr>
            </a:solidFill>
            <a:ln>
              <a:noFill/>
            </a:ln>
            <a:effectLst/>
          </c:spPr>
          <c:invertIfNegative val="0"/>
          <c:dLbls>
            <c:dLbl>
              <c:idx val="0"/>
              <c:tx>
                <c:rich>
                  <a:bodyPr/>
                  <a:lstStyle/>
                  <a:p>
                    <a:fld id="{BA734CE6-EC47-4F21-97CD-65890C09C342}" type="CELLRANGE">
                      <a:rPr lang="en-US"/>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38FD-4FA9-B204-C3F2E4E8C77D}"/>
                </c:ext>
              </c:extLst>
            </c:dLbl>
            <c:dLbl>
              <c:idx val="1"/>
              <c:tx>
                <c:rich>
                  <a:bodyPr/>
                  <a:lstStyle/>
                  <a:p>
                    <a:fld id="{D086ADD2-32FF-4B31-9830-CB28C79EA517}"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38FD-4FA9-B204-C3F2E4E8C77D}"/>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8FD-4FA9-B204-C3F2E4E8C77D}"/>
                </c:ext>
              </c:extLst>
            </c:dLbl>
            <c:dLbl>
              <c:idx val="3"/>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8FD-4FA9-B204-C3F2E4E8C77D}"/>
                </c:ext>
              </c:extLst>
            </c:dLbl>
            <c:dLbl>
              <c:idx val="4"/>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8FD-4FA9-B204-C3F2E4E8C77D}"/>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'Fig_Emiss_Sources_2005-2023'!$AC$4:$AG$4</c:f>
              <c:strCache>
                <c:ptCount val="5"/>
                <c:pt idx="0">
                  <c:v>bat 2005</c:v>
                </c:pt>
                <c:pt idx="1">
                  <c:v>bat 2024</c:v>
                </c:pt>
                <c:pt idx="3">
                  <c:v>transp 2005</c:v>
                </c:pt>
                <c:pt idx="4">
                  <c:v>transp 2024</c:v>
                </c:pt>
              </c:strCache>
            </c:strRef>
          </c:cat>
          <c:val>
            <c:numRef>
              <c:f>'Fig_Emiss_Sources_2005-2023'!$AC$33:$AG$33</c:f>
              <c:numCache>
                <c:formatCode>0.00</c:formatCode>
                <c:ptCount val="5"/>
                <c:pt idx="0">
                  <c:v>5.8217454000000002E-2</c:v>
                </c:pt>
                <c:pt idx="1">
                  <c:v>3.3930306737171644E-2</c:v>
                </c:pt>
              </c:numCache>
            </c:numRef>
          </c:val>
          <c:extLst>
            <c:ext xmlns:c15="http://schemas.microsoft.com/office/drawing/2012/chart" uri="{02D57815-91ED-43cb-92C2-25804820EDAC}">
              <c15:datalabelsRange>
                <c15:f>'Fig_Emiss_Sources_2005-2023'!$AI$33:$AM$33</c15:f>
                <c15:dlblRangeCache>
                  <c:ptCount val="5"/>
                  <c:pt idx="0">
                    <c:v>26%</c:v>
                  </c:pt>
                  <c:pt idx="1">
                    <c:v>26%</c:v>
                  </c:pt>
                </c15:dlblRangeCache>
              </c15:datalabelsRange>
            </c:ext>
            <c:ext xmlns:c16="http://schemas.microsoft.com/office/drawing/2014/chart" uri="{C3380CC4-5D6E-409C-BE32-E72D297353CC}">
              <c16:uniqueId val="{00000000-8D39-49B6-8A87-DD2217D4A150}"/>
            </c:ext>
          </c:extLst>
        </c:ser>
        <c:ser>
          <c:idx val="6"/>
          <c:order val="1"/>
          <c:tx>
            <c:strRef>
              <c:f>'Fig_Emiss_Sources_2005-2023'!$AB$12</c:f>
              <c:strCache>
                <c:ptCount val="1"/>
                <c:pt idx="0">
                  <c:v>Charcoal</c:v>
                </c:pt>
              </c:strCache>
            </c:strRef>
          </c:tx>
          <c:spPr>
            <a:solidFill>
              <a:schemeClr val="tx1"/>
            </a:solidFill>
            <a:ln>
              <a:noFill/>
            </a:ln>
            <a:effectLst/>
          </c:spPr>
          <c:invertIfNegative val="0"/>
          <c:dLbls>
            <c:dLbl>
              <c:idx val="0"/>
              <c:tx>
                <c:rich>
                  <a:bodyPr/>
                  <a:lstStyle/>
                  <a:p>
                    <a:fld id="{78EE3FF1-DD4D-4F0D-B8B9-DB644B9A10DE}" type="CELLRANGE">
                      <a:rPr lang="en-US"/>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38FD-4FA9-B204-C3F2E4E8C77D}"/>
                </c:ext>
              </c:extLst>
            </c:dLbl>
            <c:dLbl>
              <c:idx val="1"/>
              <c:tx>
                <c:rich>
                  <a:bodyPr/>
                  <a:lstStyle/>
                  <a:p>
                    <a:fld id="{F62FD449-1AC9-467F-9A41-5037DF86FCA2}"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38FD-4FA9-B204-C3F2E4E8C77D}"/>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8FD-4FA9-B204-C3F2E4E8C77D}"/>
                </c:ext>
              </c:extLst>
            </c:dLbl>
            <c:dLbl>
              <c:idx val="3"/>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8FD-4FA9-B204-C3F2E4E8C77D}"/>
                </c:ext>
              </c:extLst>
            </c:dLbl>
            <c:dLbl>
              <c:idx val="4"/>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8FD-4FA9-B204-C3F2E4E8C77D}"/>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'Fig_Emiss_Sources_2005-2023'!$AC$4:$AG$4</c:f>
              <c:strCache>
                <c:ptCount val="5"/>
                <c:pt idx="0">
                  <c:v>bat 2005</c:v>
                </c:pt>
                <c:pt idx="1">
                  <c:v>bat 2024</c:v>
                </c:pt>
                <c:pt idx="3">
                  <c:v>transp 2005</c:v>
                </c:pt>
                <c:pt idx="4">
                  <c:v>transp 2024</c:v>
                </c:pt>
              </c:strCache>
            </c:strRef>
          </c:cat>
          <c:val>
            <c:numRef>
              <c:f>'Fig_Emiss_Sources_2005-2023'!$AC$40:$AG$40</c:f>
              <c:numCache>
                <c:formatCode>0.00</c:formatCode>
                <c:ptCount val="5"/>
                <c:pt idx="0">
                  <c:v>1.5654805346863507E-2</c:v>
                </c:pt>
                <c:pt idx="1">
                  <c:v>1.4618123456472299E-2</c:v>
                </c:pt>
              </c:numCache>
            </c:numRef>
          </c:val>
          <c:extLst>
            <c:ext xmlns:c15="http://schemas.microsoft.com/office/drawing/2012/chart" uri="{02D57815-91ED-43cb-92C2-25804820EDAC}">
              <c15:datalabelsRange>
                <c15:f>'Fig_Emiss_Sources_2005-2023'!$AI$40:$AM$40</c15:f>
                <c15:dlblRangeCache>
                  <c:ptCount val="5"/>
                  <c:pt idx="0">
                    <c:v>7%</c:v>
                  </c:pt>
                  <c:pt idx="1">
                    <c:v>11%</c:v>
                  </c:pt>
                </c15:dlblRangeCache>
              </c15:datalabelsRange>
            </c:ext>
            <c:ext xmlns:c16="http://schemas.microsoft.com/office/drawing/2014/chart" uri="{C3380CC4-5D6E-409C-BE32-E72D297353CC}">
              <c16:uniqueId val="{0000000C-8D39-49B6-8A87-DD2217D4A150}"/>
            </c:ext>
          </c:extLst>
        </c:ser>
        <c:ser>
          <c:idx val="1"/>
          <c:order val="2"/>
          <c:tx>
            <c:strRef>
              <c:f>'Fig_Emiss_Sources_2005-2023'!$AB$6</c:f>
              <c:strCache>
                <c:ptCount val="1"/>
                <c:pt idx="0">
                  <c:v>Wood</c:v>
                </c:pt>
              </c:strCache>
            </c:strRef>
          </c:tx>
          <c:spPr>
            <a:solidFill>
              <a:schemeClr val="accent2">
                <a:lumMod val="50000"/>
              </a:schemeClr>
            </a:solidFill>
            <a:ln>
              <a:noFill/>
            </a:ln>
            <a:effectLst/>
          </c:spPr>
          <c:invertIfNegative val="0"/>
          <c:dLbls>
            <c:dLbl>
              <c:idx val="0"/>
              <c:tx>
                <c:rich>
                  <a:bodyPr/>
                  <a:lstStyle/>
                  <a:p>
                    <a:fld id="{F97EBF5E-0A85-4DD9-9695-A0405C139312}" type="CELLRANGE">
                      <a:rPr lang="en-US"/>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38FD-4FA9-B204-C3F2E4E8C77D}"/>
                </c:ext>
              </c:extLst>
            </c:dLbl>
            <c:dLbl>
              <c:idx val="1"/>
              <c:tx>
                <c:rich>
                  <a:bodyPr/>
                  <a:lstStyle/>
                  <a:p>
                    <a:fld id="{B8C2C7DA-551A-454A-A4B5-C81856FCFBBD}"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38FD-4FA9-B204-C3F2E4E8C77D}"/>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8FD-4FA9-B204-C3F2E4E8C77D}"/>
                </c:ext>
              </c:extLst>
            </c:dLbl>
            <c:dLbl>
              <c:idx val="3"/>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8FD-4FA9-B204-C3F2E4E8C77D}"/>
                </c:ext>
              </c:extLst>
            </c:dLbl>
            <c:dLbl>
              <c:idx val="4"/>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8FD-4FA9-B204-C3F2E4E8C77D}"/>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'Fig_Emiss_Sources_2005-2023'!$AC$4:$AG$4</c:f>
              <c:strCache>
                <c:ptCount val="5"/>
                <c:pt idx="0">
                  <c:v>bat 2005</c:v>
                </c:pt>
                <c:pt idx="1">
                  <c:v>bat 2024</c:v>
                </c:pt>
                <c:pt idx="3">
                  <c:v>transp 2005</c:v>
                </c:pt>
                <c:pt idx="4">
                  <c:v>transp 2024</c:v>
                </c:pt>
              </c:strCache>
            </c:strRef>
          </c:cat>
          <c:val>
            <c:numRef>
              <c:f>'Fig_Emiss_Sources_2005-2023'!$AC$34:$AG$34</c:f>
              <c:numCache>
                <c:formatCode>0.00</c:formatCode>
                <c:ptCount val="5"/>
                <c:pt idx="0">
                  <c:v>5.710677083550305E-2</c:v>
                </c:pt>
                <c:pt idx="1">
                  <c:v>3.9339564338823331E-2</c:v>
                </c:pt>
              </c:numCache>
            </c:numRef>
          </c:val>
          <c:extLst>
            <c:ext xmlns:c15="http://schemas.microsoft.com/office/drawing/2012/chart" uri="{02D57815-91ED-43cb-92C2-25804820EDAC}">
              <c15:datalabelsRange>
                <c15:f>'Fig_Emiss_Sources_2005-2023'!$AI$34:$AM$34</c15:f>
                <c15:dlblRangeCache>
                  <c:ptCount val="5"/>
                  <c:pt idx="0">
                    <c:v>26%</c:v>
                  </c:pt>
                  <c:pt idx="1">
                    <c:v>30%</c:v>
                  </c:pt>
                </c15:dlblRangeCache>
              </c15:datalabelsRange>
            </c:ext>
            <c:ext xmlns:c16="http://schemas.microsoft.com/office/drawing/2014/chart" uri="{C3380CC4-5D6E-409C-BE32-E72D297353CC}">
              <c16:uniqueId val="{00000001-8D39-49B6-8A87-DD2217D4A150}"/>
            </c:ext>
          </c:extLst>
        </c:ser>
        <c:ser>
          <c:idx val="3"/>
          <c:order val="3"/>
          <c:tx>
            <c:strRef>
              <c:f>'Fig_Emiss_Sources_2005-2023'!$AB$10</c:f>
              <c:strCache>
                <c:ptCount val="1"/>
                <c:pt idx="0">
                  <c:v>Natural gas</c:v>
                </c:pt>
              </c:strCache>
            </c:strRef>
          </c:tx>
          <c:spPr>
            <a:solidFill>
              <a:srgbClr val="0070C0"/>
            </a:solidFill>
            <a:ln>
              <a:noFill/>
            </a:ln>
            <a:effectLst/>
          </c:spPr>
          <c:invertIfNegative val="0"/>
          <c:dLbls>
            <c:dLbl>
              <c:idx val="0"/>
              <c:tx>
                <c:rich>
                  <a:bodyPr/>
                  <a:lstStyle/>
                  <a:p>
                    <a:fld id="{A8155E23-CDAF-4F2F-AD6C-ED4B94994E84}"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D39-49B6-8A87-DD2217D4A150}"/>
                </c:ext>
              </c:extLst>
            </c:dLbl>
            <c:dLbl>
              <c:idx val="1"/>
              <c:tx>
                <c:rich>
                  <a:bodyPr/>
                  <a:lstStyle/>
                  <a:p>
                    <a:fld id="{2B6683EB-DC69-4DE2-8C59-D9D0F998780D}"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D39-49B6-8A87-DD2217D4A150}"/>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D39-49B6-8A87-DD2217D4A150}"/>
                </c:ext>
              </c:extLst>
            </c:dLbl>
            <c:dLbl>
              <c:idx val="3"/>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D39-49B6-8A87-DD2217D4A150}"/>
                </c:ext>
              </c:extLst>
            </c:dLbl>
            <c:dLbl>
              <c:idx val="4"/>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D39-49B6-8A87-DD2217D4A15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'Fig_Emiss_Sources_2005-2023'!$AC$4:$AG$4</c:f>
              <c:strCache>
                <c:ptCount val="5"/>
                <c:pt idx="0">
                  <c:v>bat 2005</c:v>
                </c:pt>
                <c:pt idx="1">
                  <c:v>bat 2024</c:v>
                </c:pt>
                <c:pt idx="3">
                  <c:v>transp 2005</c:v>
                </c:pt>
                <c:pt idx="4">
                  <c:v>transp 2024</c:v>
                </c:pt>
              </c:strCache>
            </c:strRef>
          </c:cat>
          <c:val>
            <c:numRef>
              <c:f>'Fig_Emiss_Sources_2005-2023'!$AC$38:$AG$38</c:f>
              <c:numCache>
                <c:formatCode>0.00</c:formatCode>
                <c:ptCount val="5"/>
                <c:pt idx="0">
                  <c:v>1.6996374648788649E-2</c:v>
                </c:pt>
                <c:pt idx="1">
                  <c:v>1.1773507831032544E-2</c:v>
                </c:pt>
              </c:numCache>
            </c:numRef>
          </c:val>
          <c:extLst>
            <c:ext xmlns:c15="http://schemas.microsoft.com/office/drawing/2012/chart" uri="{02D57815-91ED-43cb-92C2-25804820EDAC}">
              <c15:datalabelsRange>
                <c15:f>'Fig_Emiss_Sources_2005-2023'!$AI$38:$AM$38</c15:f>
                <c15:dlblRangeCache>
                  <c:ptCount val="5"/>
                  <c:pt idx="0">
                    <c:v>8%</c:v>
                  </c:pt>
                  <c:pt idx="1">
                    <c:v>9%</c:v>
                  </c:pt>
                </c15:dlblRangeCache>
              </c15:datalabelsRange>
            </c:ext>
            <c:ext xmlns:c16="http://schemas.microsoft.com/office/drawing/2014/chart" uri="{C3380CC4-5D6E-409C-BE32-E72D297353CC}">
              <c16:uniqueId val="{00000007-8D39-49B6-8A87-DD2217D4A150}"/>
            </c:ext>
          </c:extLst>
        </c:ser>
        <c:ser>
          <c:idx val="2"/>
          <c:order val="4"/>
          <c:tx>
            <c:strRef>
              <c:f>'Fig_Emiss_Sources_2005-2023'!$AB$7</c:f>
              <c:strCache>
                <c:ptCount val="1"/>
                <c:pt idx="0">
                  <c:v>Gas oil</c:v>
                </c:pt>
              </c:strCache>
            </c:strRef>
          </c:tx>
          <c:spPr>
            <a:solidFill>
              <a:srgbClr val="FF0000"/>
            </a:solidFill>
            <a:ln>
              <a:noFill/>
            </a:ln>
            <a:effectLst/>
          </c:spPr>
          <c:invertIfNegative val="0"/>
          <c:dLbls>
            <c:dLbl>
              <c:idx val="0"/>
              <c:tx>
                <c:rich>
                  <a:bodyPr/>
                  <a:lstStyle/>
                  <a:p>
                    <a:fld id="{EFF32487-B8DC-47F8-BCC3-1157F7BF8014}"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D39-49B6-8A87-DD2217D4A150}"/>
                </c:ext>
              </c:extLst>
            </c:dLbl>
            <c:dLbl>
              <c:idx val="1"/>
              <c:tx>
                <c:rich>
                  <a:bodyPr/>
                  <a:lstStyle/>
                  <a:p>
                    <a:fld id="{FBD56810-459E-42A4-9AE0-AD4EFB73788B}"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D39-49B6-8A87-DD2217D4A150}"/>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D39-49B6-8A87-DD2217D4A150}"/>
                </c:ext>
              </c:extLst>
            </c:dLbl>
            <c:dLbl>
              <c:idx val="3"/>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D39-49B6-8A87-DD2217D4A150}"/>
                </c:ext>
              </c:extLst>
            </c:dLbl>
            <c:dLbl>
              <c:idx val="4"/>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D39-49B6-8A87-DD2217D4A15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'Fig_Emiss_Sources_2005-2023'!$AC$4:$AG$4</c:f>
              <c:strCache>
                <c:ptCount val="5"/>
                <c:pt idx="0">
                  <c:v>bat 2005</c:v>
                </c:pt>
                <c:pt idx="1">
                  <c:v>bat 2024</c:v>
                </c:pt>
                <c:pt idx="3">
                  <c:v>transp 2005</c:v>
                </c:pt>
                <c:pt idx="4">
                  <c:v>transp 2024</c:v>
                </c:pt>
              </c:strCache>
            </c:strRef>
          </c:cat>
          <c:val>
            <c:numRef>
              <c:f>'Fig_Emiss_Sources_2005-2023'!$AC$35:$AG$35</c:f>
              <c:numCache>
                <c:formatCode>0.00</c:formatCode>
                <c:ptCount val="5"/>
                <c:pt idx="0">
                  <c:v>7.1570207970187288E-2</c:v>
                </c:pt>
                <c:pt idx="1">
                  <c:v>2.9779399692526798E-2</c:v>
                </c:pt>
              </c:numCache>
            </c:numRef>
          </c:val>
          <c:extLst>
            <c:ext xmlns:c15="http://schemas.microsoft.com/office/drawing/2012/chart" uri="{02D57815-91ED-43cb-92C2-25804820EDAC}">
              <c15:datalabelsRange>
                <c15:f>'Fig_Emiss_Sources_2005-2023'!$AI$35:$AM$35</c15:f>
                <c15:dlblRangeCache>
                  <c:ptCount val="5"/>
                  <c:pt idx="0">
                    <c:v>32%</c:v>
                  </c:pt>
                  <c:pt idx="1">
                    <c:v>23%</c:v>
                  </c:pt>
                </c15:dlblRangeCache>
              </c15:datalabelsRange>
            </c:ext>
            <c:ext xmlns:c16="http://schemas.microsoft.com/office/drawing/2014/chart" uri="{C3380CC4-5D6E-409C-BE32-E72D297353CC}">
              <c16:uniqueId val="{0000000A-8D39-49B6-8A87-DD2217D4A150}"/>
            </c:ext>
          </c:extLst>
        </c:ser>
        <c:ser>
          <c:idx val="5"/>
          <c:order val="5"/>
          <c:tx>
            <c:strRef>
              <c:f>'Fig_Emiss_Sources_2005-2023'!$AB$11</c:f>
              <c:strCache>
                <c:ptCount val="1"/>
                <c:pt idx="0">
                  <c:v>Other fossil fuels (butane, propane)</c:v>
                </c:pt>
              </c:strCache>
            </c:strRef>
          </c:tx>
          <c:spPr>
            <a:solidFill>
              <a:schemeClr val="accent6"/>
            </a:solidFill>
            <a:ln>
              <a:noFill/>
            </a:ln>
            <a:effectLst/>
          </c:spPr>
          <c:invertIfNegative val="0"/>
          <c:cat>
            <c:strRef>
              <c:f>'Fig_Emiss_Sources_2005-2023'!$AC$4:$AG$4</c:f>
              <c:strCache>
                <c:ptCount val="5"/>
                <c:pt idx="0">
                  <c:v>bat 2005</c:v>
                </c:pt>
                <c:pt idx="1">
                  <c:v>bat 2024</c:v>
                </c:pt>
                <c:pt idx="3">
                  <c:v>transp 2005</c:v>
                </c:pt>
                <c:pt idx="4">
                  <c:v>transp 2024</c:v>
                </c:pt>
              </c:strCache>
            </c:strRef>
          </c:cat>
          <c:val>
            <c:numRef>
              <c:f>'Fig_Emiss_Sources_2005-2023'!$AC$39:$AG$39</c:f>
              <c:numCache>
                <c:formatCode>0.00</c:formatCode>
                <c:ptCount val="5"/>
                <c:pt idx="0">
                  <c:v>7.0582094585085967E-4</c:v>
                </c:pt>
                <c:pt idx="1">
                  <c:v>5.9615070825852728E-5</c:v>
                </c:pt>
              </c:numCache>
            </c:numRef>
          </c:val>
          <c:extLst>
            <c:ext xmlns:c16="http://schemas.microsoft.com/office/drawing/2014/chart" uri="{C3380CC4-5D6E-409C-BE32-E72D297353CC}">
              <c16:uniqueId val="{0000000B-8D39-49B6-8A87-DD2217D4A150}"/>
            </c:ext>
          </c:extLst>
        </c:ser>
        <c:ser>
          <c:idx val="11"/>
          <c:order val="6"/>
          <c:tx>
            <c:strRef>
              <c:f>'Fig_Emiss_Sources_2005-2023'!$AB$13</c:f>
              <c:strCache>
                <c:ptCount val="1"/>
                <c:pt idx="0">
                  <c:v>Rapeseed Oil</c:v>
                </c:pt>
              </c:strCache>
            </c:strRef>
          </c:tx>
          <c:spPr>
            <a:solidFill>
              <a:schemeClr val="accent6">
                <a:lumMod val="60000"/>
              </a:schemeClr>
            </a:solidFill>
            <a:ln>
              <a:noFill/>
            </a:ln>
            <a:effectLst/>
          </c:spPr>
          <c:invertIfNegative val="0"/>
          <c:val>
            <c:numRef>
              <c:f>'Fig_Emiss_Sources_2005-2023'!$AC$41:$AG$41</c:f>
              <c:numCache>
                <c:formatCode>0.00</c:formatCode>
                <c:ptCount val="5"/>
                <c:pt idx="0">
                  <c:v>0</c:v>
                </c:pt>
                <c:pt idx="1">
                  <c:v>9.157972267493533E-7</c:v>
                </c:pt>
              </c:numCache>
            </c:numRef>
          </c:val>
          <c:extLst>
            <c:ext xmlns:c16="http://schemas.microsoft.com/office/drawing/2014/chart" uri="{C3380CC4-5D6E-409C-BE32-E72D297353CC}">
              <c16:uniqueId val="{00000012-8D39-49B6-8A87-DD2217D4A150}"/>
            </c:ext>
          </c:extLst>
        </c:ser>
        <c:ser>
          <c:idx val="4"/>
          <c:order val="7"/>
          <c:tx>
            <c:strRef>
              <c:f>'Fig_Emiss_Sources_2005-2023'!$AB$14</c:f>
              <c:strCache>
                <c:ptCount val="1"/>
                <c:pt idx="0">
                  <c:v>CNG</c:v>
                </c:pt>
              </c:strCache>
            </c:strRef>
          </c:tx>
          <c:spPr>
            <a:solidFill>
              <a:schemeClr val="accent5"/>
            </a:solidFill>
            <a:ln>
              <a:noFill/>
            </a:ln>
            <a:effectLst/>
          </c:spPr>
          <c:invertIfNegative val="0"/>
          <c:val>
            <c:numRef>
              <c:f>'Fig_Emiss_Sources_2005-2023'!$AC$42:$AG$42</c:f>
              <c:numCache>
                <c:formatCode>General</c:formatCode>
                <c:ptCount val="5"/>
                <c:pt idx="3" formatCode="0.00">
                  <c:v>3.1421145388331297E-6</c:v>
                </c:pt>
                <c:pt idx="4" formatCode="0.00">
                  <c:v>5.143976968234361E-6</c:v>
                </c:pt>
              </c:numCache>
            </c:numRef>
          </c:val>
          <c:extLst>
            <c:ext xmlns:c16="http://schemas.microsoft.com/office/drawing/2014/chart" uri="{C3380CC4-5D6E-409C-BE32-E72D297353CC}">
              <c16:uniqueId val="{0000000D-8D39-49B6-8A87-DD2217D4A150}"/>
            </c:ext>
          </c:extLst>
        </c:ser>
        <c:ser>
          <c:idx val="12"/>
          <c:order val="8"/>
          <c:tx>
            <c:strRef>
              <c:f>'Fig_Emiss_Sources_2005-2023'!$AB$47</c:f>
              <c:strCache>
                <c:ptCount val="1"/>
                <c:pt idx="0">
                  <c:v>Otheractivity : Abrasion des routes &amp; Usure des pneus et des freins d'automobile</c:v>
                </c:pt>
              </c:strCache>
            </c:strRef>
          </c:tx>
          <c:spPr>
            <a:solidFill>
              <a:srgbClr val="7030A0"/>
            </a:solidFill>
            <a:ln>
              <a:noFill/>
            </a:ln>
            <a:effectLst/>
          </c:spPr>
          <c:invertIfNegative val="0"/>
          <c:dLbls>
            <c:dLbl>
              <c:idx val="0"/>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8FD-4FA9-B204-C3F2E4E8C77D}"/>
                </c:ext>
              </c:extLst>
            </c:dLbl>
            <c:dLbl>
              <c:idx val="1"/>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8FD-4FA9-B204-C3F2E4E8C77D}"/>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8FD-4FA9-B204-C3F2E4E8C77D}"/>
                </c:ext>
              </c:extLst>
            </c:dLbl>
            <c:dLbl>
              <c:idx val="3"/>
              <c:tx>
                <c:rich>
                  <a:bodyPr/>
                  <a:lstStyle/>
                  <a:p>
                    <a:fld id="{BB02E70B-F598-423B-87DA-3D07DE3281FC}"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38FD-4FA9-B204-C3F2E4E8C77D}"/>
                </c:ext>
              </c:extLst>
            </c:dLbl>
            <c:dLbl>
              <c:idx val="4"/>
              <c:tx>
                <c:rich>
                  <a:bodyPr/>
                  <a:lstStyle/>
                  <a:p>
                    <a:fld id="{BB58CC23-26E4-4011-9C32-E8B81528C911}"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38FD-4FA9-B204-C3F2E4E8C77D}"/>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'Fig_Emiss_Sources_2005-2023'!$AC$47:$AG$47</c:f>
              <c:numCache>
                <c:formatCode>General</c:formatCode>
                <c:ptCount val="5"/>
                <c:pt idx="3" formatCode="0.00">
                  <c:v>8.27928687032123E-2</c:v>
                </c:pt>
                <c:pt idx="4" formatCode="0.00">
                  <c:v>7.2422550958830906E-2</c:v>
                </c:pt>
              </c:numCache>
            </c:numRef>
          </c:val>
          <c:extLst>
            <c:ext xmlns:c15="http://schemas.microsoft.com/office/drawing/2012/chart" uri="{02D57815-91ED-43cb-92C2-25804820EDAC}">
              <c15:datalabelsRange>
                <c15:f>'Fig_Emiss_Sources_2005-2023'!$AI$47:$AM$47</c15:f>
                <c15:dlblRangeCache>
                  <c:ptCount val="5"/>
                  <c:pt idx="3">
                    <c:v>27%</c:v>
                  </c:pt>
                  <c:pt idx="4">
                    <c:v>91%</c:v>
                  </c:pt>
                </c15:dlblRangeCache>
              </c15:datalabelsRange>
            </c:ext>
            <c:ext xmlns:c16="http://schemas.microsoft.com/office/drawing/2014/chart" uri="{C3380CC4-5D6E-409C-BE32-E72D297353CC}">
              <c16:uniqueId val="{00000013-8D39-49B6-8A87-DD2217D4A150}"/>
            </c:ext>
          </c:extLst>
        </c:ser>
        <c:ser>
          <c:idx val="7"/>
          <c:order val="9"/>
          <c:tx>
            <c:strRef>
              <c:f>'Fig_Emiss_Sources_2005-2023'!$AB$15</c:f>
              <c:strCache>
                <c:ptCount val="1"/>
                <c:pt idx="0">
                  <c:v>Dieseloil</c:v>
                </c:pt>
              </c:strCache>
            </c:strRef>
          </c:tx>
          <c:spPr>
            <a:solidFill>
              <a:schemeClr val="bg2">
                <a:lumMod val="50000"/>
              </a:schemeClr>
            </a:solidFill>
            <a:ln>
              <a:noFill/>
            </a:ln>
            <a:effectLst/>
          </c:spPr>
          <c:invertIfNegative val="0"/>
          <c:dLbls>
            <c:dLbl>
              <c:idx val="0"/>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38FD-4FA9-B204-C3F2E4E8C77D}"/>
                </c:ext>
              </c:extLst>
            </c:dLbl>
            <c:dLbl>
              <c:idx val="1"/>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38FD-4FA9-B204-C3F2E4E8C77D}"/>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8FD-4FA9-B204-C3F2E4E8C77D}"/>
                </c:ext>
              </c:extLst>
            </c:dLbl>
            <c:dLbl>
              <c:idx val="3"/>
              <c:tx>
                <c:rich>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fld id="{22BD1591-2EF7-402E-98D9-D5A37E603F44}" type="CELLRANGE">
                      <a:rPr lang="fr-BE"/>
                      <a:pPr>
                        <a:defRPr sz="1100">
                          <a:solidFill>
                            <a:schemeClr val="bg1"/>
                          </a:solidFill>
                          <a:latin typeface="Arial" panose="020B0604020202020204" pitchFamily="34" charset="0"/>
                          <a:cs typeface="Arial" panose="020B0604020202020204" pitchFamily="34" charset="0"/>
                        </a:defRPr>
                      </a:pPr>
                      <a:t>[CELLRANGE]</a:t>
                    </a:fld>
                    <a:endParaRPr lang="fr-BE"/>
                  </a:p>
                </c:rich>
              </c:tx>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BE"/>
                </a:p>
              </c:txP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38FD-4FA9-B204-C3F2E4E8C77D}"/>
                </c:ext>
              </c:extLst>
            </c:dLbl>
            <c:dLbl>
              <c:idx val="4"/>
              <c:delete val="1"/>
              <c:extLst>
                <c:ext xmlns:c15="http://schemas.microsoft.com/office/drawing/2012/chart" uri="{CE6537A1-D6FC-4f65-9D91-7224C49458BB}"/>
                <c:ext xmlns:c16="http://schemas.microsoft.com/office/drawing/2014/chart" uri="{C3380CC4-5D6E-409C-BE32-E72D297353CC}">
                  <c16:uniqueId val="{00000019-38FD-4FA9-B204-C3F2E4E8C77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'Fig_Emiss_Sources_2005-2023'!$AC$43:$AG$43</c:f>
              <c:numCache>
                <c:formatCode>General</c:formatCode>
                <c:ptCount val="5"/>
                <c:pt idx="3" formatCode="0.00">
                  <c:v>0.220213719829464</c:v>
                </c:pt>
                <c:pt idx="4" formatCode="0.00">
                  <c:v>4.66765801106497E-3</c:v>
                </c:pt>
              </c:numCache>
            </c:numRef>
          </c:val>
          <c:extLst>
            <c:ext xmlns:c15="http://schemas.microsoft.com/office/drawing/2012/chart" uri="{02D57815-91ED-43cb-92C2-25804820EDAC}">
              <c15:datalabelsRange>
                <c15:f>'Fig_Emiss_Sources_2005-2023'!$AI$43:$AM$43</c15:f>
                <c15:dlblRangeCache>
                  <c:ptCount val="5"/>
                  <c:pt idx="3">
                    <c:v>72%</c:v>
                  </c:pt>
                  <c:pt idx="4">
                    <c:v>6%</c:v>
                  </c:pt>
                </c15:dlblRangeCache>
              </c15:datalabelsRange>
            </c:ext>
            <c:ext xmlns:c16="http://schemas.microsoft.com/office/drawing/2014/chart" uri="{C3380CC4-5D6E-409C-BE32-E72D297353CC}">
              <c16:uniqueId val="{0000000E-8D39-49B6-8A87-DD2217D4A150}"/>
            </c:ext>
          </c:extLst>
        </c:ser>
        <c:ser>
          <c:idx val="8"/>
          <c:order val="10"/>
          <c:tx>
            <c:strRef>
              <c:f>'Fig_Emiss_Sources_2005-2023'!$AB$16</c:f>
              <c:strCache>
                <c:ptCount val="1"/>
                <c:pt idx="0">
                  <c:v>Gasoline</c:v>
                </c:pt>
              </c:strCache>
            </c:strRef>
          </c:tx>
          <c:spPr>
            <a:solidFill>
              <a:schemeClr val="accent2"/>
            </a:solidFill>
            <a:ln>
              <a:noFill/>
            </a:ln>
            <a:effectLst/>
          </c:spPr>
          <c:invertIfNegative val="0"/>
          <c:val>
            <c:numRef>
              <c:f>'Fig_Emiss_Sources_2005-2023'!$AC$44:$AG$44</c:f>
              <c:numCache>
                <c:formatCode>General</c:formatCode>
                <c:ptCount val="5"/>
                <c:pt idx="3" formatCode="0.00">
                  <c:v>4.6384171978514519E-3</c:v>
                </c:pt>
                <c:pt idx="4" formatCode="0.00">
                  <c:v>2.4647204317683824E-3</c:v>
                </c:pt>
              </c:numCache>
            </c:numRef>
          </c:val>
          <c:extLst>
            <c:ext xmlns:c16="http://schemas.microsoft.com/office/drawing/2014/chart" uri="{C3380CC4-5D6E-409C-BE32-E72D297353CC}">
              <c16:uniqueId val="{0000000F-8D39-49B6-8A87-DD2217D4A150}"/>
            </c:ext>
          </c:extLst>
        </c:ser>
        <c:ser>
          <c:idx val="9"/>
          <c:order val="11"/>
          <c:tx>
            <c:strRef>
              <c:f>'Fig_Emiss_Sources_2005-2023'!$AB$17</c:f>
              <c:strCache>
                <c:ptCount val="1"/>
                <c:pt idx="0">
                  <c:v>LPG</c:v>
                </c:pt>
              </c:strCache>
            </c:strRef>
          </c:tx>
          <c:spPr>
            <a:solidFill>
              <a:schemeClr val="accent6">
                <a:lumMod val="75000"/>
              </a:schemeClr>
            </a:solidFill>
            <a:ln>
              <a:noFill/>
            </a:ln>
            <a:effectLst/>
          </c:spPr>
          <c:invertIfNegative val="0"/>
          <c:val>
            <c:numRef>
              <c:f>'Fig_Emiss_Sources_2005-2023'!$AC$45:$AG$45</c:f>
              <c:numCache>
                <c:formatCode>General</c:formatCode>
                <c:ptCount val="5"/>
                <c:pt idx="3" formatCode="0.00">
                  <c:v>4.1214128568767099E-5</c:v>
                </c:pt>
                <c:pt idx="4" formatCode="0.00">
                  <c:v>1.1092099127089603E-5</c:v>
                </c:pt>
              </c:numCache>
            </c:numRef>
          </c:val>
          <c:extLst>
            <c:ext xmlns:c16="http://schemas.microsoft.com/office/drawing/2014/chart" uri="{C3380CC4-5D6E-409C-BE32-E72D297353CC}">
              <c16:uniqueId val="{00000010-8D39-49B6-8A87-DD2217D4A150}"/>
            </c:ext>
          </c:extLst>
        </c:ser>
        <c:dLbls>
          <c:showLegendKey val="0"/>
          <c:showVal val="0"/>
          <c:showCatName val="0"/>
          <c:showSerName val="0"/>
          <c:showPercent val="0"/>
          <c:showBubbleSize val="0"/>
        </c:dLbls>
        <c:gapWidth val="50"/>
        <c:overlap val="100"/>
        <c:axId val="216805679"/>
        <c:axId val="216808591"/>
      </c:barChart>
      <c:catAx>
        <c:axId val="216805679"/>
        <c:scaling>
          <c:orientation val="minMax"/>
        </c:scaling>
        <c:delete val="1"/>
        <c:axPos val="b"/>
        <c:numFmt formatCode="General" sourceLinked="1"/>
        <c:majorTickMark val="none"/>
        <c:minorTickMark val="none"/>
        <c:tickLblPos val="nextTo"/>
        <c:crossAx val="216808591"/>
        <c:crosses val="autoZero"/>
        <c:auto val="1"/>
        <c:lblAlgn val="ctr"/>
        <c:lblOffset val="100"/>
        <c:noMultiLvlLbl val="0"/>
      </c:catAx>
      <c:valAx>
        <c:axId val="216808591"/>
        <c:scaling>
          <c:orientation val="minMax"/>
        </c:scaling>
        <c:delete val="1"/>
        <c:axPos val="l"/>
        <c:numFmt formatCode="0.00" sourceLinked="1"/>
        <c:majorTickMark val="none"/>
        <c:minorTickMark val="none"/>
        <c:tickLblPos val="nextTo"/>
        <c:crossAx val="216805679"/>
        <c:crosses val="autoZero"/>
        <c:crossBetween val="between"/>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27810037667746"/>
          <c:y val="0.11659277924423031"/>
          <c:w val="0.68794552764954475"/>
          <c:h val="0.7372797887226048"/>
        </c:manualLayout>
      </c:layout>
      <c:barChart>
        <c:barDir val="col"/>
        <c:grouping val="stacked"/>
        <c:varyColors val="0"/>
        <c:ser>
          <c:idx val="0"/>
          <c:order val="0"/>
          <c:tx>
            <c:strRef>
              <c:f>'Fig_Emiss_Sources_2005-2023'!$AB$5</c:f>
              <c:strCache>
                <c:ptCount val="1"/>
                <c:pt idx="0">
                  <c:v>Coal</c:v>
                </c:pt>
              </c:strCache>
            </c:strRef>
          </c:tx>
          <c:spPr>
            <a:solidFill>
              <a:schemeClr val="accent1"/>
            </a:solidFill>
            <a:ln>
              <a:noFill/>
            </a:ln>
            <a:effectLst/>
          </c:spPr>
          <c:invertIfNegative val="0"/>
          <c:cat>
            <c:strRef>
              <c:f>'Fig_Emiss_Sources_2005-2023'!$AC$4:$AG$4</c:f>
              <c:strCache>
                <c:ptCount val="5"/>
                <c:pt idx="0">
                  <c:v>bat 2005</c:v>
                </c:pt>
                <c:pt idx="1">
                  <c:v>bat 2024</c:v>
                </c:pt>
                <c:pt idx="3">
                  <c:v>transp 2005</c:v>
                </c:pt>
                <c:pt idx="4">
                  <c:v>transp 2024</c:v>
                </c:pt>
              </c:strCache>
            </c:strRef>
          </c:cat>
          <c:val>
            <c:numRef>
              <c:f>'Fig_Emiss_Sources_2005-2023'!$AC$5:$AG$5</c:f>
              <c:numCache>
                <c:formatCode>0.00</c:formatCode>
                <c:ptCount val="5"/>
                <c:pt idx="0">
                  <c:v>1.2937212E-2</c:v>
                </c:pt>
                <c:pt idx="1">
                  <c:v>7.5400681638159214E-3</c:v>
                </c:pt>
              </c:numCache>
            </c:numRef>
          </c:val>
          <c:extLst>
            <c:ext xmlns:c16="http://schemas.microsoft.com/office/drawing/2014/chart" uri="{C3380CC4-5D6E-409C-BE32-E72D297353CC}">
              <c16:uniqueId val="{00000000-DA12-4295-BD37-9A545AAE860C}"/>
            </c:ext>
          </c:extLst>
        </c:ser>
        <c:ser>
          <c:idx val="1"/>
          <c:order val="1"/>
          <c:tx>
            <c:strRef>
              <c:f>'Fig_Emiss_Sources_2005-2023'!$AB$6</c:f>
              <c:strCache>
                <c:ptCount val="1"/>
                <c:pt idx="0">
                  <c:v>Wood</c:v>
                </c:pt>
              </c:strCache>
            </c:strRef>
          </c:tx>
          <c:spPr>
            <a:solidFill>
              <a:schemeClr val="accent2"/>
            </a:solidFill>
            <a:ln>
              <a:noFill/>
            </a:ln>
            <a:effectLst/>
          </c:spPr>
          <c:invertIfNegative val="0"/>
          <c:cat>
            <c:strRef>
              <c:f>'Fig_Emiss_Sources_2005-2023'!$AC$4:$AG$4</c:f>
              <c:strCache>
                <c:ptCount val="5"/>
                <c:pt idx="0">
                  <c:v>bat 2005</c:v>
                </c:pt>
                <c:pt idx="1">
                  <c:v>bat 2024</c:v>
                </c:pt>
                <c:pt idx="3">
                  <c:v>transp 2005</c:v>
                </c:pt>
                <c:pt idx="4">
                  <c:v>transp 2024</c:v>
                </c:pt>
              </c:strCache>
            </c:strRef>
          </c:cat>
          <c:val>
            <c:numRef>
              <c:f>'Fig_Emiss_Sources_2005-2023'!$AC$6:$AG$6</c:f>
              <c:numCache>
                <c:formatCode>0.00</c:formatCode>
                <c:ptCount val="5"/>
                <c:pt idx="0">
                  <c:v>1.2551986384468573E-2</c:v>
                </c:pt>
                <c:pt idx="1">
                  <c:v>1.5538094823723246E-2</c:v>
                </c:pt>
              </c:numCache>
            </c:numRef>
          </c:val>
          <c:extLst>
            <c:ext xmlns:c16="http://schemas.microsoft.com/office/drawing/2014/chart" uri="{C3380CC4-5D6E-409C-BE32-E72D297353CC}">
              <c16:uniqueId val="{00000001-DA12-4295-BD37-9A545AAE860C}"/>
            </c:ext>
          </c:extLst>
        </c:ser>
        <c:ser>
          <c:idx val="3"/>
          <c:order val="2"/>
          <c:tx>
            <c:strRef>
              <c:f>'Fig_Emiss_Sources_2005-2023'!$AB$10</c:f>
              <c:strCache>
                <c:ptCount val="1"/>
                <c:pt idx="0">
                  <c:v>Natural gas</c:v>
                </c:pt>
              </c:strCache>
            </c:strRef>
          </c:tx>
          <c:spPr>
            <a:solidFill>
              <a:srgbClr val="0070C0"/>
            </a:solidFill>
            <a:ln>
              <a:noFill/>
            </a:ln>
            <a:effectLst/>
          </c:spPr>
          <c:invertIfNegative val="0"/>
          <c:dLbls>
            <c:dLbl>
              <c:idx val="0"/>
              <c:tx>
                <c:rich>
                  <a:bodyPr/>
                  <a:lstStyle/>
                  <a:p>
                    <a:fld id="{40EF3CCC-4EB9-4B65-BE26-B0BA7C82B8BF}" type="CELLRANGE">
                      <a:rPr lang="en-US"/>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DA12-4295-BD37-9A545AAE860C}"/>
                </c:ext>
              </c:extLst>
            </c:dLbl>
            <c:dLbl>
              <c:idx val="1"/>
              <c:tx>
                <c:rich>
                  <a:bodyPr/>
                  <a:lstStyle/>
                  <a:p>
                    <a:fld id="{4F4D7D4D-21F0-44B7-A067-2F410F9A31CB}"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A12-4295-BD37-9A545AAE860C}"/>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A12-4295-BD37-9A545AAE860C}"/>
                </c:ext>
              </c:extLst>
            </c:dLbl>
            <c:dLbl>
              <c:idx val="3"/>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A12-4295-BD37-9A545AAE860C}"/>
                </c:ext>
              </c:extLst>
            </c:dLbl>
            <c:dLbl>
              <c:idx val="4"/>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A12-4295-BD37-9A545AAE86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'Fig_Emiss_Sources_2005-2023'!$AC$4:$AG$4</c:f>
              <c:strCache>
                <c:ptCount val="5"/>
                <c:pt idx="0">
                  <c:v>bat 2005</c:v>
                </c:pt>
                <c:pt idx="1">
                  <c:v>bat 2024</c:v>
                </c:pt>
                <c:pt idx="3">
                  <c:v>transp 2005</c:v>
                </c:pt>
                <c:pt idx="4">
                  <c:v>transp 2024</c:v>
                </c:pt>
              </c:strCache>
            </c:strRef>
          </c:cat>
          <c:val>
            <c:numRef>
              <c:f>'Fig_Emiss_Sources_2005-2023'!$AC$10:$AG$10</c:f>
              <c:numCache>
                <c:formatCode>0.00</c:formatCode>
                <c:ptCount val="5"/>
                <c:pt idx="0" formatCode="0.0">
                  <c:v>1.6870420540787041</c:v>
                </c:pt>
                <c:pt idx="1">
                  <c:v>0.60894777568094294</c:v>
                </c:pt>
              </c:numCache>
            </c:numRef>
          </c:val>
          <c:extLst>
            <c:ext xmlns:c15="http://schemas.microsoft.com/office/drawing/2012/chart" uri="{02D57815-91ED-43cb-92C2-25804820EDAC}">
              <c15:datalabelsRange>
                <c15:f>'Fig_Emiss_Sources_2005-2023'!$AI$10:$AM$10</c15:f>
                <c15:dlblRangeCache>
                  <c:ptCount val="5"/>
                  <c:pt idx="0">
                    <c:v>66%</c:v>
                  </c:pt>
                  <c:pt idx="1">
                    <c:v>63%</c:v>
                  </c:pt>
                </c15:dlblRangeCache>
              </c15:datalabelsRange>
            </c:ext>
            <c:ext xmlns:c16="http://schemas.microsoft.com/office/drawing/2014/chart" uri="{C3380CC4-5D6E-409C-BE32-E72D297353CC}">
              <c16:uniqueId val="{00000007-DA12-4295-BD37-9A545AAE860C}"/>
            </c:ext>
          </c:extLst>
        </c:ser>
        <c:ser>
          <c:idx val="2"/>
          <c:order val="3"/>
          <c:tx>
            <c:strRef>
              <c:f>'Fig_Emiss_Sources_2005-2023'!$AB$7</c:f>
              <c:strCache>
                <c:ptCount val="1"/>
                <c:pt idx="0">
                  <c:v>Gas oil</c:v>
                </c:pt>
              </c:strCache>
            </c:strRef>
          </c:tx>
          <c:spPr>
            <a:solidFill>
              <a:srgbClr val="FF0000"/>
            </a:solidFill>
            <a:ln>
              <a:noFill/>
            </a:ln>
            <a:effectLst/>
          </c:spPr>
          <c:invertIfNegative val="0"/>
          <c:dLbls>
            <c:dLbl>
              <c:idx val="0"/>
              <c:tx>
                <c:rich>
                  <a:bodyPr/>
                  <a:lstStyle/>
                  <a:p>
                    <a:fld id="{AC094DF7-D6F7-4DE4-8C13-82952D5B533B}" type="CELLRANGE">
                      <a:rPr lang="en-US"/>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DA12-4295-BD37-9A545AAE860C}"/>
                </c:ext>
              </c:extLst>
            </c:dLbl>
            <c:dLbl>
              <c:idx val="1"/>
              <c:tx>
                <c:rich>
                  <a:bodyPr/>
                  <a:lstStyle/>
                  <a:p>
                    <a:fld id="{C6B7D977-1DF7-4440-8342-47345684E937}"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A12-4295-BD37-9A545AAE86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'Fig_Emiss_Sources_2005-2023'!$AC$4:$AG$4</c:f>
              <c:strCache>
                <c:ptCount val="5"/>
                <c:pt idx="0">
                  <c:v>bat 2005</c:v>
                </c:pt>
                <c:pt idx="1">
                  <c:v>bat 2024</c:v>
                </c:pt>
                <c:pt idx="3">
                  <c:v>transp 2005</c:v>
                </c:pt>
                <c:pt idx="4">
                  <c:v>transp 2024</c:v>
                </c:pt>
              </c:strCache>
            </c:strRef>
          </c:cat>
          <c:val>
            <c:numRef>
              <c:f>'Fig_Emiss_Sources_2005-2023'!$AC$7:$AD$7</c:f>
              <c:numCache>
                <c:formatCode>0.00</c:formatCode>
                <c:ptCount val="2"/>
                <c:pt idx="0" formatCode="0.0">
                  <c:v>0.82157516102597739</c:v>
                </c:pt>
                <c:pt idx="1">
                  <c:v>0.33769300792196272</c:v>
                </c:pt>
              </c:numCache>
            </c:numRef>
          </c:val>
          <c:extLst>
            <c:ext xmlns:c15="http://schemas.microsoft.com/office/drawing/2012/chart" uri="{02D57815-91ED-43cb-92C2-25804820EDAC}">
              <c15:datalabelsRange>
                <c15:f>'Fig_Emiss_Sources_2005-2023'!$AI$7:$AM$7</c15:f>
                <c15:dlblRangeCache>
                  <c:ptCount val="5"/>
                  <c:pt idx="0">
                    <c:v>32%</c:v>
                  </c:pt>
                  <c:pt idx="1">
                    <c:v>35%</c:v>
                  </c:pt>
                </c15:dlblRangeCache>
              </c15:datalabelsRange>
            </c:ext>
            <c:ext xmlns:c16="http://schemas.microsoft.com/office/drawing/2014/chart" uri="{C3380CC4-5D6E-409C-BE32-E72D297353CC}">
              <c16:uniqueId val="{0000000A-DA12-4295-BD37-9A545AAE860C}"/>
            </c:ext>
          </c:extLst>
        </c:ser>
        <c:ser>
          <c:idx val="5"/>
          <c:order val="4"/>
          <c:tx>
            <c:strRef>
              <c:f>'Fig_Emiss_Sources_2005-2023'!$AB$11</c:f>
              <c:strCache>
                <c:ptCount val="1"/>
                <c:pt idx="0">
                  <c:v>Other fossil fuels (butane, propane)</c:v>
                </c:pt>
              </c:strCache>
            </c:strRef>
          </c:tx>
          <c:spPr>
            <a:solidFill>
              <a:schemeClr val="accent6"/>
            </a:solidFill>
            <a:ln>
              <a:noFill/>
            </a:ln>
            <a:effectLst/>
          </c:spPr>
          <c:invertIfNegative val="0"/>
          <c:cat>
            <c:strRef>
              <c:f>'Fig_Emiss_Sources_2005-2023'!$AC$4:$AG$4</c:f>
              <c:strCache>
                <c:ptCount val="5"/>
                <c:pt idx="0">
                  <c:v>bat 2005</c:v>
                </c:pt>
                <c:pt idx="1">
                  <c:v>bat 2024</c:v>
                </c:pt>
                <c:pt idx="3">
                  <c:v>transp 2005</c:v>
                </c:pt>
                <c:pt idx="4">
                  <c:v>transp 2024</c:v>
                </c:pt>
              </c:strCache>
            </c:strRef>
          </c:cat>
          <c:val>
            <c:numRef>
              <c:f>'Fig_Emiss_Sources_2005-2023'!$AC$11:$AD$11</c:f>
              <c:numCache>
                <c:formatCode>0.00</c:formatCode>
                <c:ptCount val="2"/>
                <c:pt idx="0" formatCode="0.0">
                  <c:v>1.9346673652441627E-2</c:v>
                </c:pt>
                <c:pt idx="1">
                  <c:v>1.6612067310616426E-3</c:v>
                </c:pt>
              </c:numCache>
            </c:numRef>
          </c:val>
          <c:extLst>
            <c:ext xmlns:c16="http://schemas.microsoft.com/office/drawing/2014/chart" uri="{C3380CC4-5D6E-409C-BE32-E72D297353CC}">
              <c16:uniqueId val="{0000000B-DA12-4295-BD37-9A545AAE860C}"/>
            </c:ext>
          </c:extLst>
        </c:ser>
        <c:ser>
          <c:idx val="6"/>
          <c:order val="5"/>
          <c:tx>
            <c:strRef>
              <c:f>'Fig_Emiss_Sources_2005-2023'!$AB$12</c:f>
              <c:strCache>
                <c:ptCount val="1"/>
                <c:pt idx="0">
                  <c:v>Charcoal</c:v>
                </c:pt>
              </c:strCache>
            </c:strRef>
          </c:tx>
          <c:spPr>
            <a:solidFill>
              <a:schemeClr val="accent1">
                <a:lumMod val="60000"/>
              </a:schemeClr>
            </a:solidFill>
            <a:ln>
              <a:noFill/>
            </a:ln>
            <a:effectLst/>
          </c:spPr>
          <c:invertIfNegative val="0"/>
          <c:cat>
            <c:strRef>
              <c:f>'Fig_Emiss_Sources_2005-2023'!$AC$4:$AG$4</c:f>
              <c:strCache>
                <c:ptCount val="5"/>
                <c:pt idx="0">
                  <c:v>bat 2005</c:v>
                </c:pt>
                <c:pt idx="1">
                  <c:v>bat 2024</c:v>
                </c:pt>
                <c:pt idx="3">
                  <c:v>transp 2005</c:v>
                </c:pt>
                <c:pt idx="4">
                  <c:v>transp 2024</c:v>
                </c:pt>
              </c:strCache>
            </c:strRef>
          </c:cat>
          <c:val>
            <c:numRef>
              <c:f>'Fig_Emiss_Sources_2005-2023'!$AC$13:$AG$13</c:f>
              <c:numCache>
                <c:formatCode>0.00</c:formatCode>
                <c:ptCount val="5"/>
                <c:pt idx="0" formatCode="0.0">
                  <c:v>0</c:v>
                </c:pt>
                <c:pt idx="1">
                  <c:v>4.2126672430470297E-5</c:v>
                </c:pt>
              </c:numCache>
            </c:numRef>
          </c:val>
          <c:extLst>
            <c:ext xmlns:c16="http://schemas.microsoft.com/office/drawing/2014/chart" uri="{C3380CC4-5D6E-409C-BE32-E72D297353CC}">
              <c16:uniqueId val="{0000000C-DA12-4295-BD37-9A545AAE860C}"/>
            </c:ext>
          </c:extLst>
        </c:ser>
        <c:ser>
          <c:idx val="4"/>
          <c:order val="6"/>
          <c:tx>
            <c:strRef>
              <c:f>'Fig_Emiss_Sources_2005-2023'!$AB$14</c:f>
              <c:strCache>
                <c:ptCount val="1"/>
                <c:pt idx="0">
                  <c:v>CNG</c:v>
                </c:pt>
              </c:strCache>
            </c:strRef>
          </c:tx>
          <c:spPr>
            <a:solidFill>
              <a:schemeClr val="accent5"/>
            </a:solidFill>
            <a:ln>
              <a:noFill/>
            </a:ln>
            <a:effectLst/>
          </c:spPr>
          <c:invertIfNegative val="0"/>
          <c:val>
            <c:numRef>
              <c:f>'Fig_Emiss_Sources_2005-2023'!$AC$14:$AG$14</c:f>
              <c:numCache>
                <c:formatCode>General</c:formatCode>
                <c:ptCount val="5"/>
                <c:pt idx="3" formatCode="0.00">
                  <c:v>2.3090643949063151E-4</c:v>
                </c:pt>
                <c:pt idx="4" formatCode="0.00">
                  <c:v>8.2147518450690845E-4</c:v>
                </c:pt>
              </c:numCache>
            </c:numRef>
          </c:val>
          <c:extLst>
            <c:ext xmlns:c16="http://schemas.microsoft.com/office/drawing/2014/chart" uri="{C3380CC4-5D6E-409C-BE32-E72D297353CC}">
              <c16:uniqueId val="{0000000D-DA12-4295-BD37-9A545AAE860C}"/>
            </c:ext>
          </c:extLst>
        </c:ser>
        <c:ser>
          <c:idx val="7"/>
          <c:order val="7"/>
          <c:tx>
            <c:strRef>
              <c:f>'Fig_Emiss_Sources_2005-2023'!$AB$15</c:f>
              <c:strCache>
                <c:ptCount val="1"/>
                <c:pt idx="0">
                  <c:v>Dieseloil</c:v>
                </c:pt>
              </c:strCache>
            </c:strRef>
          </c:tx>
          <c:spPr>
            <a:solidFill>
              <a:schemeClr val="bg2">
                <a:lumMod val="50000"/>
              </a:schemeClr>
            </a:solidFill>
            <a:ln>
              <a:noFill/>
            </a:ln>
            <a:effectLst/>
          </c:spPr>
          <c:invertIfNegative val="0"/>
          <c:dLbls>
            <c:dLbl>
              <c:idx val="0"/>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A12-4295-BD37-9A545AAE860C}"/>
                </c:ext>
              </c:extLst>
            </c:dLbl>
            <c:dLbl>
              <c:idx val="1"/>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DA12-4295-BD37-9A545AAE860C}"/>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DA12-4295-BD37-9A545AAE860C}"/>
                </c:ext>
              </c:extLst>
            </c:dLbl>
            <c:dLbl>
              <c:idx val="3"/>
              <c:tx>
                <c:rich>
                  <a:bodyPr/>
                  <a:lstStyle/>
                  <a:p>
                    <a:fld id="{647A1795-B56A-4ACA-A9E6-B8662F34859C}"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DA12-4295-BD37-9A545AAE860C}"/>
                </c:ext>
              </c:extLst>
            </c:dLbl>
            <c:dLbl>
              <c:idx val="4"/>
              <c:tx>
                <c:rich>
                  <a:bodyPr/>
                  <a:lstStyle/>
                  <a:p>
                    <a:fld id="{A2F8062E-6ED1-467C-B3D2-CE09143F3BA9}"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DA12-4295-BD37-9A545AAE86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'Fig_Emiss_Sources_2005-2023'!$AC$15:$AG$15</c:f>
              <c:numCache>
                <c:formatCode>General</c:formatCode>
                <c:ptCount val="5"/>
                <c:pt idx="3" formatCode="0.00">
                  <c:v>4.1939313935007583</c:v>
                </c:pt>
                <c:pt idx="4" formatCode="0.00">
                  <c:v>1.1231114591996001</c:v>
                </c:pt>
              </c:numCache>
            </c:numRef>
          </c:val>
          <c:extLst>
            <c:ext xmlns:c15="http://schemas.microsoft.com/office/drawing/2012/chart" uri="{02D57815-91ED-43cb-92C2-25804820EDAC}">
              <c15:datalabelsRange>
                <c15:f>'Fig_Emiss_Sources_2005-2023'!$AI$15:$AM$15</c15:f>
                <c15:dlblRangeCache>
                  <c:ptCount val="5"/>
                  <c:pt idx="3">
                    <c:v>87%</c:v>
                  </c:pt>
                  <c:pt idx="4">
                    <c:v>90%</c:v>
                  </c:pt>
                </c15:dlblRangeCache>
              </c15:datalabelsRange>
            </c:ext>
            <c:ext xmlns:c16="http://schemas.microsoft.com/office/drawing/2014/chart" uri="{C3380CC4-5D6E-409C-BE32-E72D297353CC}">
              <c16:uniqueId val="{00000013-DA12-4295-BD37-9A545AAE860C}"/>
            </c:ext>
          </c:extLst>
        </c:ser>
        <c:ser>
          <c:idx val="8"/>
          <c:order val="8"/>
          <c:tx>
            <c:strRef>
              <c:f>'Fig_Emiss_Sources_2005-2023'!$AB$16</c:f>
              <c:strCache>
                <c:ptCount val="1"/>
                <c:pt idx="0">
                  <c:v>Gasoline</c:v>
                </c:pt>
              </c:strCache>
            </c:strRef>
          </c:tx>
          <c:spPr>
            <a:solidFill>
              <a:schemeClr val="accent2"/>
            </a:solidFill>
            <a:ln>
              <a:noFill/>
            </a:ln>
            <a:effectLst/>
          </c:spPr>
          <c:invertIfNegative val="0"/>
          <c:dLbls>
            <c:dLbl>
              <c:idx val="0"/>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DA12-4295-BD37-9A545AAE860C}"/>
                </c:ext>
              </c:extLst>
            </c:dLbl>
            <c:dLbl>
              <c:idx val="1"/>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DA12-4295-BD37-9A545AAE860C}"/>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DA12-4295-BD37-9A545AAE860C}"/>
                </c:ext>
              </c:extLst>
            </c:dLbl>
            <c:dLbl>
              <c:idx val="3"/>
              <c:tx>
                <c:rich>
                  <a:bodyPr/>
                  <a:lstStyle/>
                  <a:p>
                    <a:fld id="{0EE744A3-120E-41D0-BB06-507B6257A036}"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DA12-4295-BD37-9A545AAE860C}"/>
                </c:ext>
              </c:extLst>
            </c:dLbl>
            <c:dLbl>
              <c:idx val="4"/>
              <c:delete val="1"/>
              <c:extLst>
                <c:ext xmlns:c15="http://schemas.microsoft.com/office/drawing/2012/chart" uri="{CE6537A1-D6FC-4f65-9D91-7224C49458BB}"/>
                <c:ext xmlns:c16="http://schemas.microsoft.com/office/drawing/2014/chart" uri="{C3380CC4-5D6E-409C-BE32-E72D297353CC}">
                  <c16:uniqueId val="{00000018-DA12-4295-BD37-9A545AAE86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'Fig_Emiss_Sources_2005-2023'!$AC$16:$AG$16</c:f>
              <c:numCache>
                <c:formatCode>General</c:formatCode>
                <c:ptCount val="5"/>
                <c:pt idx="3" formatCode="0.00">
                  <c:v>0.59327074776699495</c:v>
                </c:pt>
                <c:pt idx="4" formatCode="0.00">
                  <c:v>0.12712447615139841</c:v>
                </c:pt>
              </c:numCache>
            </c:numRef>
          </c:val>
          <c:extLst>
            <c:ext xmlns:c15="http://schemas.microsoft.com/office/drawing/2012/chart" uri="{02D57815-91ED-43cb-92C2-25804820EDAC}">
              <c15:datalabelsRange>
                <c15:f>'Fig_Emiss_Sources_2005-2023'!$AI$16:$AM$16</c15:f>
                <c15:dlblRangeCache>
                  <c:ptCount val="5"/>
                  <c:pt idx="3">
                    <c:v>12%</c:v>
                  </c:pt>
                  <c:pt idx="4">
                    <c:v>10%</c:v>
                  </c:pt>
                </c15:dlblRangeCache>
              </c15:datalabelsRange>
            </c:ext>
            <c:ext xmlns:c16="http://schemas.microsoft.com/office/drawing/2014/chart" uri="{C3380CC4-5D6E-409C-BE32-E72D297353CC}">
              <c16:uniqueId val="{00000019-DA12-4295-BD37-9A545AAE860C}"/>
            </c:ext>
          </c:extLst>
        </c:ser>
        <c:ser>
          <c:idx val="9"/>
          <c:order val="9"/>
          <c:tx>
            <c:strRef>
              <c:f>'Fig_Emiss_Sources_2005-2023'!$AB$17</c:f>
              <c:strCache>
                <c:ptCount val="1"/>
                <c:pt idx="0">
                  <c:v>LPG</c:v>
                </c:pt>
              </c:strCache>
            </c:strRef>
          </c:tx>
          <c:spPr>
            <a:solidFill>
              <a:schemeClr val="accent4">
                <a:lumMod val="60000"/>
              </a:schemeClr>
            </a:solidFill>
            <a:ln>
              <a:noFill/>
            </a:ln>
            <a:effectLst/>
          </c:spPr>
          <c:invertIfNegative val="0"/>
          <c:val>
            <c:numRef>
              <c:f>'Fig_Emiss_Sources_2005-2023'!$AC$17:$AG$17</c:f>
              <c:numCache>
                <c:formatCode>General</c:formatCode>
                <c:ptCount val="5"/>
                <c:pt idx="3" formatCode="0.00">
                  <c:v>8.226260019324411E-3</c:v>
                </c:pt>
                <c:pt idx="4" formatCode="0.00">
                  <c:v>4.6365953417051799E-4</c:v>
                </c:pt>
              </c:numCache>
            </c:numRef>
          </c:val>
          <c:extLst>
            <c:ext xmlns:c16="http://schemas.microsoft.com/office/drawing/2014/chart" uri="{C3380CC4-5D6E-409C-BE32-E72D297353CC}">
              <c16:uniqueId val="{0000001A-DA12-4295-BD37-9A545AAE860C}"/>
            </c:ext>
          </c:extLst>
        </c:ser>
        <c:ser>
          <c:idx val="10"/>
          <c:order val="10"/>
          <c:tx>
            <c:strRef>
              <c:f>'Fig_Emiss_Sources_2005-2023'!$AB$18</c:f>
              <c:strCache>
                <c:ptCount val="1"/>
                <c:pt idx="0">
                  <c:v>check</c:v>
                </c:pt>
              </c:strCache>
            </c:strRef>
          </c:tx>
          <c:spPr>
            <a:solidFill>
              <a:schemeClr val="accent5">
                <a:lumMod val="60000"/>
              </a:schemeClr>
            </a:solidFill>
            <a:ln>
              <a:noFill/>
            </a:ln>
            <a:effectLst/>
          </c:spPr>
          <c:invertIfNegative val="0"/>
          <c:val>
            <c:numRef>
              <c:f>'Fig_Emiss_Sources_2005-2023'!$AC$18:$AG$18</c:f>
              <c:numCache>
                <c:formatCode>0.0000</c:formatCode>
                <c:ptCount val="5"/>
                <c:pt idx="0">
                  <c:v>0</c:v>
                </c:pt>
                <c:pt idx="1">
                  <c:v>0</c:v>
                </c:pt>
                <c:pt idx="3">
                  <c:v>0</c:v>
                </c:pt>
                <c:pt idx="4">
                  <c:v>0</c:v>
                </c:pt>
              </c:numCache>
            </c:numRef>
          </c:val>
          <c:extLst>
            <c:ext xmlns:c16="http://schemas.microsoft.com/office/drawing/2014/chart" uri="{C3380CC4-5D6E-409C-BE32-E72D297353CC}">
              <c16:uniqueId val="{0000001B-DA12-4295-BD37-9A545AAE860C}"/>
            </c:ext>
          </c:extLst>
        </c:ser>
        <c:dLbls>
          <c:showLegendKey val="0"/>
          <c:showVal val="0"/>
          <c:showCatName val="0"/>
          <c:showSerName val="0"/>
          <c:showPercent val="0"/>
          <c:showBubbleSize val="0"/>
        </c:dLbls>
        <c:gapWidth val="50"/>
        <c:overlap val="100"/>
        <c:axId val="216805679"/>
        <c:axId val="216808591"/>
      </c:barChart>
      <c:catAx>
        <c:axId val="216805679"/>
        <c:scaling>
          <c:orientation val="minMax"/>
        </c:scaling>
        <c:delete val="1"/>
        <c:axPos val="b"/>
        <c:numFmt formatCode="General" sourceLinked="1"/>
        <c:majorTickMark val="none"/>
        <c:minorTickMark val="none"/>
        <c:tickLblPos val="nextTo"/>
        <c:crossAx val="216808591"/>
        <c:crosses val="autoZero"/>
        <c:auto val="1"/>
        <c:lblAlgn val="ctr"/>
        <c:lblOffset val="100"/>
        <c:noMultiLvlLbl val="0"/>
      </c:catAx>
      <c:valAx>
        <c:axId val="216808591"/>
        <c:scaling>
          <c:orientation val="minMax"/>
        </c:scaling>
        <c:delete val="1"/>
        <c:axPos val="l"/>
        <c:numFmt formatCode="0.00" sourceLinked="1"/>
        <c:majorTickMark val="none"/>
        <c:minorTickMark val="none"/>
        <c:tickLblPos val="nextTo"/>
        <c:crossAx val="216805679"/>
        <c:crosses val="autoZero"/>
        <c:crossBetween val="between"/>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1231882364851"/>
          <c:y val="8.8153341534776719E-2"/>
          <c:w val="0.68908997220676382"/>
          <c:h val="0.76890690033586073"/>
        </c:manualLayout>
      </c:layout>
      <c:barChart>
        <c:barDir val="col"/>
        <c:grouping val="stacked"/>
        <c:varyColors val="0"/>
        <c:ser>
          <c:idx val="0"/>
          <c:order val="0"/>
          <c:tx>
            <c:strRef>
              <c:f>'Fig_Emiss_Sources_2005-2023'!$AB$5</c:f>
              <c:strCache>
                <c:ptCount val="1"/>
                <c:pt idx="0">
                  <c:v>Coal</c:v>
                </c:pt>
              </c:strCache>
            </c:strRef>
          </c:tx>
          <c:spPr>
            <a:solidFill>
              <a:schemeClr val="accent3">
                <a:lumMod val="60000"/>
                <a:lumOff val="40000"/>
              </a:schemeClr>
            </a:solidFill>
            <a:ln>
              <a:noFill/>
            </a:ln>
            <a:effectLst/>
          </c:spPr>
          <c:invertIfNegative val="0"/>
          <c:dLbls>
            <c:dLbl>
              <c:idx val="0"/>
              <c:tx>
                <c:rich>
                  <a:bodyPr/>
                  <a:lstStyle/>
                  <a:p>
                    <a:fld id="{38C2E098-A21D-44DA-BF4A-02BE48C47E04}" type="CELLRANGE">
                      <a:rPr lang="en-US"/>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1CFF-4570-8E9A-5941014F1EDB}"/>
                </c:ext>
              </c:extLst>
            </c:dLbl>
            <c:dLbl>
              <c:idx val="1"/>
              <c:tx>
                <c:rich>
                  <a:bodyPr/>
                  <a:lstStyle/>
                  <a:p>
                    <a:fld id="{D2773931-2748-48FB-8AA4-F7AF511DEBE6}"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1CFF-4570-8E9A-5941014F1EDB}"/>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CFF-4570-8E9A-5941014F1EDB}"/>
                </c:ext>
              </c:extLst>
            </c:dLbl>
            <c:dLbl>
              <c:idx val="3"/>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CFF-4570-8E9A-5941014F1EDB}"/>
                </c:ext>
              </c:extLst>
            </c:dLbl>
            <c:dLbl>
              <c:idx val="4"/>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CFF-4570-8E9A-5941014F1ED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'Fig_Emiss_Sources_2005-2023'!$AC$4:$AG$4</c:f>
              <c:strCache>
                <c:ptCount val="5"/>
                <c:pt idx="0">
                  <c:v>bat 2005</c:v>
                </c:pt>
                <c:pt idx="1">
                  <c:v>bat 2024</c:v>
                </c:pt>
                <c:pt idx="3">
                  <c:v>transp 2005</c:v>
                </c:pt>
                <c:pt idx="4">
                  <c:v>transp 2024</c:v>
                </c:pt>
              </c:strCache>
            </c:strRef>
          </c:cat>
          <c:val>
            <c:numRef>
              <c:f>'Fig_Emiss_Sources_2005-2023'!$AC$33:$AG$33</c:f>
              <c:numCache>
                <c:formatCode>0.00</c:formatCode>
                <c:ptCount val="5"/>
                <c:pt idx="0">
                  <c:v>5.8217454000000002E-2</c:v>
                </c:pt>
                <c:pt idx="1">
                  <c:v>3.3930306737171644E-2</c:v>
                </c:pt>
              </c:numCache>
            </c:numRef>
          </c:val>
          <c:extLst>
            <c:ext xmlns:c15="http://schemas.microsoft.com/office/drawing/2012/chart" uri="{02D57815-91ED-43cb-92C2-25804820EDAC}">
              <c15:datalabelsRange>
                <c15:f>'Fig_Emiss_Sources_2005-2023'!$AI$33:$AM$33</c15:f>
                <c15:dlblRangeCache>
                  <c:ptCount val="5"/>
                  <c:pt idx="0">
                    <c:v>26%</c:v>
                  </c:pt>
                  <c:pt idx="1">
                    <c:v>26%</c:v>
                  </c:pt>
                </c15:dlblRangeCache>
              </c15:datalabelsRange>
            </c:ext>
            <c:ext xmlns:c16="http://schemas.microsoft.com/office/drawing/2014/chart" uri="{C3380CC4-5D6E-409C-BE32-E72D297353CC}">
              <c16:uniqueId val="{00000005-1CFF-4570-8E9A-5941014F1EDB}"/>
            </c:ext>
          </c:extLst>
        </c:ser>
        <c:ser>
          <c:idx val="6"/>
          <c:order val="1"/>
          <c:tx>
            <c:strRef>
              <c:f>'Fig_Emiss_Sources_2005-2023'!$AB$12</c:f>
              <c:strCache>
                <c:ptCount val="1"/>
                <c:pt idx="0">
                  <c:v>Charcoal</c:v>
                </c:pt>
              </c:strCache>
            </c:strRef>
          </c:tx>
          <c:spPr>
            <a:solidFill>
              <a:schemeClr val="tx1"/>
            </a:solidFill>
            <a:ln>
              <a:noFill/>
            </a:ln>
            <a:effectLst/>
          </c:spPr>
          <c:invertIfNegative val="0"/>
          <c:dLbls>
            <c:dLbl>
              <c:idx val="0"/>
              <c:tx>
                <c:rich>
                  <a:bodyPr/>
                  <a:lstStyle/>
                  <a:p>
                    <a:fld id="{CD56008C-C7A0-4490-A118-ACF4E3EFEF03}" type="CELLRANGE">
                      <a:rPr lang="en-US"/>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1CFF-4570-8E9A-5941014F1EDB}"/>
                </c:ext>
              </c:extLst>
            </c:dLbl>
            <c:dLbl>
              <c:idx val="1"/>
              <c:tx>
                <c:rich>
                  <a:bodyPr/>
                  <a:lstStyle/>
                  <a:p>
                    <a:fld id="{7FC34CAD-43E7-432C-8033-9E2A456F22AA}"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1CFF-4570-8E9A-5941014F1EDB}"/>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CFF-4570-8E9A-5941014F1EDB}"/>
                </c:ext>
              </c:extLst>
            </c:dLbl>
            <c:dLbl>
              <c:idx val="3"/>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CFF-4570-8E9A-5941014F1EDB}"/>
                </c:ext>
              </c:extLst>
            </c:dLbl>
            <c:dLbl>
              <c:idx val="4"/>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CFF-4570-8E9A-5941014F1ED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'Fig_Emiss_Sources_2005-2023'!$AC$4:$AG$4</c:f>
              <c:strCache>
                <c:ptCount val="5"/>
                <c:pt idx="0">
                  <c:v>bat 2005</c:v>
                </c:pt>
                <c:pt idx="1">
                  <c:v>bat 2024</c:v>
                </c:pt>
                <c:pt idx="3">
                  <c:v>transp 2005</c:v>
                </c:pt>
                <c:pt idx="4">
                  <c:v>transp 2024</c:v>
                </c:pt>
              </c:strCache>
            </c:strRef>
          </c:cat>
          <c:val>
            <c:numRef>
              <c:f>'Fig_Emiss_Sources_2005-2023'!$AC$40:$AG$40</c:f>
              <c:numCache>
                <c:formatCode>0.00</c:formatCode>
                <c:ptCount val="5"/>
                <c:pt idx="0">
                  <c:v>1.5654805346863507E-2</c:v>
                </c:pt>
                <c:pt idx="1">
                  <c:v>1.4618123456472299E-2</c:v>
                </c:pt>
              </c:numCache>
            </c:numRef>
          </c:val>
          <c:extLst>
            <c:ext xmlns:c15="http://schemas.microsoft.com/office/drawing/2012/chart" uri="{02D57815-91ED-43cb-92C2-25804820EDAC}">
              <c15:datalabelsRange>
                <c15:f>'Fig_Emiss_Sources_2005-2023'!$AI$40:$AM$40</c15:f>
                <c15:dlblRangeCache>
                  <c:ptCount val="5"/>
                  <c:pt idx="0">
                    <c:v>7%</c:v>
                  </c:pt>
                  <c:pt idx="1">
                    <c:v>11%</c:v>
                  </c:pt>
                </c15:dlblRangeCache>
              </c15:datalabelsRange>
            </c:ext>
            <c:ext xmlns:c16="http://schemas.microsoft.com/office/drawing/2014/chart" uri="{C3380CC4-5D6E-409C-BE32-E72D297353CC}">
              <c16:uniqueId val="{0000000B-1CFF-4570-8E9A-5941014F1EDB}"/>
            </c:ext>
          </c:extLst>
        </c:ser>
        <c:ser>
          <c:idx val="1"/>
          <c:order val="2"/>
          <c:tx>
            <c:strRef>
              <c:f>'Fig_Emiss_Sources_2005-2023'!$AB$6</c:f>
              <c:strCache>
                <c:ptCount val="1"/>
                <c:pt idx="0">
                  <c:v>Wood</c:v>
                </c:pt>
              </c:strCache>
            </c:strRef>
          </c:tx>
          <c:spPr>
            <a:solidFill>
              <a:schemeClr val="accent2">
                <a:lumMod val="50000"/>
              </a:schemeClr>
            </a:solidFill>
            <a:ln>
              <a:noFill/>
            </a:ln>
            <a:effectLst/>
          </c:spPr>
          <c:invertIfNegative val="0"/>
          <c:dLbls>
            <c:dLbl>
              <c:idx val="0"/>
              <c:tx>
                <c:rich>
                  <a:bodyPr/>
                  <a:lstStyle/>
                  <a:p>
                    <a:fld id="{00CF1E86-B4BB-4BFC-8503-79B157FF2170}" type="CELLRANGE">
                      <a:rPr lang="en-US"/>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1CFF-4570-8E9A-5941014F1EDB}"/>
                </c:ext>
              </c:extLst>
            </c:dLbl>
            <c:dLbl>
              <c:idx val="1"/>
              <c:tx>
                <c:rich>
                  <a:bodyPr/>
                  <a:lstStyle/>
                  <a:p>
                    <a:fld id="{8D0AA179-6B69-4BB9-8035-FE50AAFD419B}"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1CFF-4570-8E9A-5941014F1EDB}"/>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CFF-4570-8E9A-5941014F1EDB}"/>
                </c:ext>
              </c:extLst>
            </c:dLbl>
            <c:dLbl>
              <c:idx val="3"/>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CFF-4570-8E9A-5941014F1EDB}"/>
                </c:ext>
              </c:extLst>
            </c:dLbl>
            <c:dLbl>
              <c:idx val="4"/>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CFF-4570-8E9A-5941014F1ED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'Fig_Emiss_Sources_2005-2023'!$AC$4:$AG$4</c:f>
              <c:strCache>
                <c:ptCount val="5"/>
                <c:pt idx="0">
                  <c:v>bat 2005</c:v>
                </c:pt>
                <c:pt idx="1">
                  <c:v>bat 2024</c:v>
                </c:pt>
                <c:pt idx="3">
                  <c:v>transp 2005</c:v>
                </c:pt>
                <c:pt idx="4">
                  <c:v>transp 2024</c:v>
                </c:pt>
              </c:strCache>
            </c:strRef>
          </c:cat>
          <c:val>
            <c:numRef>
              <c:f>'Fig_Emiss_Sources_2005-2023'!$AC$34:$AG$34</c:f>
              <c:numCache>
                <c:formatCode>0.00</c:formatCode>
                <c:ptCount val="5"/>
                <c:pt idx="0">
                  <c:v>5.710677083550305E-2</c:v>
                </c:pt>
                <c:pt idx="1">
                  <c:v>3.9339564338823331E-2</c:v>
                </c:pt>
              </c:numCache>
            </c:numRef>
          </c:val>
          <c:extLst>
            <c:ext xmlns:c15="http://schemas.microsoft.com/office/drawing/2012/chart" uri="{02D57815-91ED-43cb-92C2-25804820EDAC}">
              <c15:datalabelsRange>
                <c15:f>'Fig_Emiss_Sources_2005-2023'!$AI$34:$AM$34</c15:f>
                <c15:dlblRangeCache>
                  <c:ptCount val="5"/>
                  <c:pt idx="0">
                    <c:v>26%</c:v>
                  </c:pt>
                  <c:pt idx="1">
                    <c:v>30%</c:v>
                  </c:pt>
                </c15:dlblRangeCache>
              </c15:datalabelsRange>
            </c:ext>
            <c:ext xmlns:c16="http://schemas.microsoft.com/office/drawing/2014/chart" uri="{C3380CC4-5D6E-409C-BE32-E72D297353CC}">
              <c16:uniqueId val="{00000011-1CFF-4570-8E9A-5941014F1EDB}"/>
            </c:ext>
          </c:extLst>
        </c:ser>
        <c:ser>
          <c:idx val="3"/>
          <c:order val="3"/>
          <c:tx>
            <c:strRef>
              <c:f>'Fig_Emiss_Sources_2005-2023'!$AB$10</c:f>
              <c:strCache>
                <c:ptCount val="1"/>
                <c:pt idx="0">
                  <c:v>Natural gas</c:v>
                </c:pt>
              </c:strCache>
            </c:strRef>
          </c:tx>
          <c:spPr>
            <a:solidFill>
              <a:srgbClr val="0070C0"/>
            </a:solidFill>
            <a:ln>
              <a:noFill/>
            </a:ln>
            <a:effectLst/>
          </c:spPr>
          <c:invertIfNegative val="0"/>
          <c:dLbls>
            <c:dLbl>
              <c:idx val="0"/>
              <c:tx>
                <c:rich>
                  <a:bodyPr/>
                  <a:lstStyle/>
                  <a:p>
                    <a:fld id="{26155261-362A-4AC9-B38F-A9F3DC80A773}"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1CFF-4570-8E9A-5941014F1EDB}"/>
                </c:ext>
              </c:extLst>
            </c:dLbl>
            <c:dLbl>
              <c:idx val="1"/>
              <c:tx>
                <c:rich>
                  <a:bodyPr/>
                  <a:lstStyle/>
                  <a:p>
                    <a:fld id="{D91EDAD8-1C60-4BF8-8224-AD8F3851D10D}"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1CFF-4570-8E9A-5941014F1EDB}"/>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CFF-4570-8E9A-5941014F1EDB}"/>
                </c:ext>
              </c:extLst>
            </c:dLbl>
            <c:dLbl>
              <c:idx val="3"/>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CFF-4570-8E9A-5941014F1EDB}"/>
                </c:ext>
              </c:extLst>
            </c:dLbl>
            <c:dLbl>
              <c:idx val="4"/>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CFF-4570-8E9A-5941014F1ED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'Fig_Emiss_Sources_2005-2023'!$AC$4:$AG$4</c:f>
              <c:strCache>
                <c:ptCount val="5"/>
                <c:pt idx="0">
                  <c:v>bat 2005</c:v>
                </c:pt>
                <c:pt idx="1">
                  <c:v>bat 2024</c:v>
                </c:pt>
                <c:pt idx="3">
                  <c:v>transp 2005</c:v>
                </c:pt>
                <c:pt idx="4">
                  <c:v>transp 2024</c:v>
                </c:pt>
              </c:strCache>
            </c:strRef>
          </c:cat>
          <c:val>
            <c:numRef>
              <c:f>'Fig_Emiss_Sources_2005-2023'!$AC$38:$AG$38</c:f>
              <c:numCache>
                <c:formatCode>0.00</c:formatCode>
                <c:ptCount val="5"/>
                <c:pt idx="0">
                  <c:v>1.6996374648788649E-2</c:v>
                </c:pt>
                <c:pt idx="1">
                  <c:v>1.1773507831032544E-2</c:v>
                </c:pt>
              </c:numCache>
            </c:numRef>
          </c:val>
          <c:extLst>
            <c:ext xmlns:c15="http://schemas.microsoft.com/office/drawing/2012/chart" uri="{02D57815-91ED-43cb-92C2-25804820EDAC}">
              <c15:datalabelsRange>
                <c15:f>'Fig_Emiss_Sources_2005-2023'!$AI$38:$AM$38</c15:f>
                <c15:dlblRangeCache>
                  <c:ptCount val="5"/>
                  <c:pt idx="0">
                    <c:v>8%</c:v>
                  </c:pt>
                  <c:pt idx="1">
                    <c:v>9%</c:v>
                  </c:pt>
                </c15:dlblRangeCache>
              </c15:datalabelsRange>
            </c:ext>
            <c:ext xmlns:c16="http://schemas.microsoft.com/office/drawing/2014/chart" uri="{C3380CC4-5D6E-409C-BE32-E72D297353CC}">
              <c16:uniqueId val="{00000017-1CFF-4570-8E9A-5941014F1EDB}"/>
            </c:ext>
          </c:extLst>
        </c:ser>
        <c:ser>
          <c:idx val="2"/>
          <c:order val="4"/>
          <c:tx>
            <c:strRef>
              <c:f>'Fig_Emiss_Sources_2005-2023'!$AB$7</c:f>
              <c:strCache>
                <c:ptCount val="1"/>
                <c:pt idx="0">
                  <c:v>Gas oil</c:v>
                </c:pt>
              </c:strCache>
            </c:strRef>
          </c:tx>
          <c:spPr>
            <a:solidFill>
              <a:srgbClr val="FF0000"/>
            </a:solidFill>
            <a:ln>
              <a:noFill/>
            </a:ln>
            <a:effectLst/>
          </c:spPr>
          <c:invertIfNegative val="0"/>
          <c:dLbls>
            <c:dLbl>
              <c:idx val="0"/>
              <c:tx>
                <c:rich>
                  <a:bodyPr/>
                  <a:lstStyle/>
                  <a:p>
                    <a:fld id="{FAC278E3-E9C7-46AA-A2DA-9DA00EB3ACAD}"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1CFF-4570-8E9A-5941014F1EDB}"/>
                </c:ext>
              </c:extLst>
            </c:dLbl>
            <c:dLbl>
              <c:idx val="1"/>
              <c:tx>
                <c:rich>
                  <a:bodyPr/>
                  <a:lstStyle/>
                  <a:p>
                    <a:fld id="{28B78B58-A59A-4A0D-B3C2-D24860A57B30}"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1CFF-4570-8E9A-5941014F1EDB}"/>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CFF-4570-8E9A-5941014F1EDB}"/>
                </c:ext>
              </c:extLst>
            </c:dLbl>
            <c:dLbl>
              <c:idx val="3"/>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CFF-4570-8E9A-5941014F1EDB}"/>
                </c:ext>
              </c:extLst>
            </c:dLbl>
            <c:dLbl>
              <c:idx val="4"/>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CFF-4570-8E9A-5941014F1ED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'Fig_Emiss_Sources_2005-2023'!$AC$4:$AG$4</c:f>
              <c:strCache>
                <c:ptCount val="5"/>
                <c:pt idx="0">
                  <c:v>bat 2005</c:v>
                </c:pt>
                <c:pt idx="1">
                  <c:v>bat 2024</c:v>
                </c:pt>
                <c:pt idx="3">
                  <c:v>transp 2005</c:v>
                </c:pt>
                <c:pt idx="4">
                  <c:v>transp 2024</c:v>
                </c:pt>
              </c:strCache>
            </c:strRef>
          </c:cat>
          <c:val>
            <c:numRef>
              <c:f>'Fig_Emiss_Sources_2005-2023'!$AC$35:$AG$35</c:f>
              <c:numCache>
                <c:formatCode>0.00</c:formatCode>
                <c:ptCount val="5"/>
                <c:pt idx="0">
                  <c:v>7.1570207970187288E-2</c:v>
                </c:pt>
                <c:pt idx="1">
                  <c:v>2.9779399692526798E-2</c:v>
                </c:pt>
              </c:numCache>
            </c:numRef>
          </c:val>
          <c:extLst>
            <c:ext xmlns:c15="http://schemas.microsoft.com/office/drawing/2012/chart" uri="{02D57815-91ED-43cb-92C2-25804820EDAC}">
              <c15:datalabelsRange>
                <c15:f>'Fig_Emiss_Sources_2005-2023'!$AI$35:$AM$35</c15:f>
                <c15:dlblRangeCache>
                  <c:ptCount val="5"/>
                  <c:pt idx="0">
                    <c:v>32%</c:v>
                  </c:pt>
                  <c:pt idx="1">
                    <c:v>23%</c:v>
                  </c:pt>
                </c15:dlblRangeCache>
              </c15:datalabelsRange>
            </c:ext>
            <c:ext xmlns:c16="http://schemas.microsoft.com/office/drawing/2014/chart" uri="{C3380CC4-5D6E-409C-BE32-E72D297353CC}">
              <c16:uniqueId val="{0000001D-1CFF-4570-8E9A-5941014F1EDB}"/>
            </c:ext>
          </c:extLst>
        </c:ser>
        <c:ser>
          <c:idx val="5"/>
          <c:order val="5"/>
          <c:tx>
            <c:strRef>
              <c:f>'Fig_Emiss_Sources_2005-2023'!$AB$11</c:f>
              <c:strCache>
                <c:ptCount val="1"/>
                <c:pt idx="0">
                  <c:v>Other fossil fuels (butane, propane)</c:v>
                </c:pt>
              </c:strCache>
            </c:strRef>
          </c:tx>
          <c:spPr>
            <a:solidFill>
              <a:schemeClr val="accent6"/>
            </a:solidFill>
            <a:ln>
              <a:noFill/>
            </a:ln>
            <a:effectLst/>
          </c:spPr>
          <c:invertIfNegative val="0"/>
          <c:cat>
            <c:strRef>
              <c:f>'Fig_Emiss_Sources_2005-2023'!$AC$4:$AG$4</c:f>
              <c:strCache>
                <c:ptCount val="5"/>
                <c:pt idx="0">
                  <c:v>bat 2005</c:v>
                </c:pt>
                <c:pt idx="1">
                  <c:v>bat 2024</c:v>
                </c:pt>
                <c:pt idx="3">
                  <c:v>transp 2005</c:v>
                </c:pt>
                <c:pt idx="4">
                  <c:v>transp 2024</c:v>
                </c:pt>
              </c:strCache>
            </c:strRef>
          </c:cat>
          <c:val>
            <c:numRef>
              <c:f>'Fig_Emiss_Sources_2005-2023'!$AC$39:$AG$39</c:f>
              <c:numCache>
                <c:formatCode>0.00</c:formatCode>
                <c:ptCount val="5"/>
                <c:pt idx="0">
                  <c:v>7.0582094585085967E-4</c:v>
                </c:pt>
                <c:pt idx="1">
                  <c:v>5.9615070825852728E-5</c:v>
                </c:pt>
              </c:numCache>
            </c:numRef>
          </c:val>
          <c:extLst>
            <c:ext xmlns:c16="http://schemas.microsoft.com/office/drawing/2014/chart" uri="{C3380CC4-5D6E-409C-BE32-E72D297353CC}">
              <c16:uniqueId val="{0000001E-1CFF-4570-8E9A-5941014F1EDB}"/>
            </c:ext>
          </c:extLst>
        </c:ser>
        <c:ser>
          <c:idx val="11"/>
          <c:order val="6"/>
          <c:tx>
            <c:strRef>
              <c:f>'Fig_Emiss_Sources_2005-2023'!$AB$13</c:f>
              <c:strCache>
                <c:ptCount val="1"/>
                <c:pt idx="0">
                  <c:v>Rapeseed Oil</c:v>
                </c:pt>
              </c:strCache>
            </c:strRef>
          </c:tx>
          <c:spPr>
            <a:solidFill>
              <a:schemeClr val="accent6">
                <a:lumMod val="60000"/>
              </a:schemeClr>
            </a:solidFill>
            <a:ln>
              <a:noFill/>
            </a:ln>
            <a:effectLst/>
          </c:spPr>
          <c:invertIfNegative val="0"/>
          <c:val>
            <c:numRef>
              <c:f>'Fig_Emiss_Sources_2005-2023'!$AC$41:$AG$41</c:f>
              <c:numCache>
                <c:formatCode>0.00</c:formatCode>
                <c:ptCount val="5"/>
                <c:pt idx="0">
                  <c:v>0</c:v>
                </c:pt>
                <c:pt idx="1">
                  <c:v>9.157972267493533E-7</c:v>
                </c:pt>
              </c:numCache>
            </c:numRef>
          </c:val>
          <c:extLst>
            <c:ext xmlns:c16="http://schemas.microsoft.com/office/drawing/2014/chart" uri="{C3380CC4-5D6E-409C-BE32-E72D297353CC}">
              <c16:uniqueId val="{0000001F-1CFF-4570-8E9A-5941014F1EDB}"/>
            </c:ext>
          </c:extLst>
        </c:ser>
        <c:ser>
          <c:idx val="4"/>
          <c:order val="7"/>
          <c:tx>
            <c:strRef>
              <c:f>'Fig_Emiss_Sources_2005-2023'!$AB$14</c:f>
              <c:strCache>
                <c:ptCount val="1"/>
                <c:pt idx="0">
                  <c:v>CNG</c:v>
                </c:pt>
              </c:strCache>
            </c:strRef>
          </c:tx>
          <c:spPr>
            <a:solidFill>
              <a:schemeClr val="accent5"/>
            </a:solidFill>
            <a:ln>
              <a:noFill/>
            </a:ln>
            <a:effectLst/>
          </c:spPr>
          <c:invertIfNegative val="0"/>
          <c:val>
            <c:numRef>
              <c:f>'Fig_Emiss_Sources_2005-2023'!$AC$42:$AG$42</c:f>
              <c:numCache>
                <c:formatCode>General</c:formatCode>
                <c:ptCount val="5"/>
                <c:pt idx="3" formatCode="0.00">
                  <c:v>3.1421145388331297E-6</c:v>
                </c:pt>
                <c:pt idx="4" formatCode="0.00">
                  <c:v>5.143976968234361E-6</c:v>
                </c:pt>
              </c:numCache>
            </c:numRef>
          </c:val>
          <c:extLst>
            <c:ext xmlns:c16="http://schemas.microsoft.com/office/drawing/2014/chart" uri="{C3380CC4-5D6E-409C-BE32-E72D297353CC}">
              <c16:uniqueId val="{00000020-1CFF-4570-8E9A-5941014F1EDB}"/>
            </c:ext>
          </c:extLst>
        </c:ser>
        <c:ser>
          <c:idx val="12"/>
          <c:order val="8"/>
          <c:tx>
            <c:strRef>
              <c:f>'Fig_Emiss_Sources_2005-2023'!$AB$47</c:f>
              <c:strCache>
                <c:ptCount val="1"/>
                <c:pt idx="0">
                  <c:v>Otheractivity : Abrasion des routes &amp; Usure des pneus et des freins d'automobile</c:v>
                </c:pt>
              </c:strCache>
            </c:strRef>
          </c:tx>
          <c:spPr>
            <a:solidFill>
              <a:srgbClr val="7030A0"/>
            </a:solidFill>
            <a:ln>
              <a:noFill/>
            </a:ln>
            <a:effectLst/>
          </c:spPr>
          <c:invertIfNegative val="0"/>
          <c:dLbls>
            <c:dLbl>
              <c:idx val="0"/>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CFF-4570-8E9A-5941014F1EDB}"/>
                </c:ext>
              </c:extLst>
            </c:dLbl>
            <c:dLbl>
              <c:idx val="1"/>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CFF-4570-8E9A-5941014F1EDB}"/>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CFF-4570-8E9A-5941014F1EDB}"/>
                </c:ext>
              </c:extLst>
            </c:dLbl>
            <c:dLbl>
              <c:idx val="3"/>
              <c:tx>
                <c:rich>
                  <a:bodyPr/>
                  <a:lstStyle/>
                  <a:p>
                    <a:fld id="{9926B519-037D-4BCA-A528-DCAB49763CF7}"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1CFF-4570-8E9A-5941014F1EDB}"/>
                </c:ext>
              </c:extLst>
            </c:dLbl>
            <c:dLbl>
              <c:idx val="4"/>
              <c:tx>
                <c:rich>
                  <a:bodyPr/>
                  <a:lstStyle/>
                  <a:p>
                    <a:fld id="{C7A2A630-EF6B-4B62-9F92-9987D6FF624D}" type="CELLRANGE">
                      <a:rPr lang="fr-BE"/>
                      <a:pPr/>
                      <a:t>[CELLRANGE]</a:t>
                    </a:fld>
                    <a:endParaRPr lang="fr-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1CFF-4570-8E9A-5941014F1ED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'Fig_Emiss_Sources_2005-2023'!$AC$47:$AG$47</c:f>
              <c:numCache>
                <c:formatCode>General</c:formatCode>
                <c:ptCount val="5"/>
                <c:pt idx="3" formatCode="0.00">
                  <c:v>8.27928687032123E-2</c:v>
                </c:pt>
                <c:pt idx="4" formatCode="0.00">
                  <c:v>7.2422550958830906E-2</c:v>
                </c:pt>
              </c:numCache>
            </c:numRef>
          </c:val>
          <c:extLst>
            <c:ext xmlns:c15="http://schemas.microsoft.com/office/drawing/2012/chart" uri="{02D57815-91ED-43cb-92C2-25804820EDAC}">
              <c15:datalabelsRange>
                <c15:f>'Fig_Emiss_Sources_2005-2023'!$AI$47:$AM$47</c15:f>
                <c15:dlblRangeCache>
                  <c:ptCount val="5"/>
                  <c:pt idx="3">
                    <c:v>27%</c:v>
                  </c:pt>
                  <c:pt idx="4">
                    <c:v>91%</c:v>
                  </c:pt>
                </c15:dlblRangeCache>
              </c15:datalabelsRange>
            </c:ext>
            <c:ext xmlns:c16="http://schemas.microsoft.com/office/drawing/2014/chart" uri="{C3380CC4-5D6E-409C-BE32-E72D297353CC}">
              <c16:uniqueId val="{00000026-1CFF-4570-8E9A-5941014F1EDB}"/>
            </c:ext>
          </c:extLst>
        </c:ser>
        <c:ser>
          <c:idx val="7"/>
          <c:order val="9"/>
          <c:tx>
            <c:strRef>
              <c:f>'Fig_Emiss_Sources_2005-2023'!$AB$15</c:f>
              <c:strCache>
                <c:ptCount val="1"/>
                <c:pt idx="0">
                  <c:v>Dieseloil</c:v>
                </c:pt>
              </c:strCache>
            </c:strRef>
          </c:tx>
          <c:spPr>
            <a:solidFill>
              <a:schemeClr val="bg2">
                <a:lumMod val="50000"/>
              </a:schemeClr>
            </a:solidFill>
            <a:ln>
              <a:noFill/>
            </a:ln>
            <a:effectLst/>
          </c:spPr>
          <c:invertIfNegative val="0"/>
          <c:dLbls>
            <c:dLbl>
              <c:idx val="0"/>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CFF-4570-8E9A-5941014F1EDB}"/>
                </c:ext>
              </c:extLst>
            </c:dLbl>
            <c:dLbl>
              <c:idx val="1"/>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CFF-4570-8E9A-5941014F1EDB}"/>
                </c:ext>
              </c:extLst>
            </c:dLbl>
            <c:dLbl>
              <c:idx val="2"/>
              <c:tx>
                <c:rich>
                  <a:bodyPr/>
                  <a:lstStyle/>
                  <a:p>
                    <a:endParaRPr lang="fr-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CFF-4570-8E9A-5941014F1EDB}"/>
                </c:ext>
              </c:extLst>
            </c:dLbl>
            <c:dLbl>
              <c:idx val="3"/>
              <c:tx>
                <c:rich>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fld id="{83188F65-17EC-4484-AC4D-F6D3AC246E29}" type="CELLRANGE">
                      <a:rPr lang="fr-BE"/>
                      <a:pPr>
                        <a:defRPr sz="1100">
                          <a:solidFill>
                            <a:schemeClr val="bg1"/>
                          </a:solidFill>
                          <a:latin typeface="Arial" panose="020B0604020202020204" pitchFamily="34" charset="0"/>
                          <a:cs typeface="Arial" panose="020B0604020202020204" pitchFamily="34" charset="0"/>
                        </a:defRPr>
                      </a:pPr>
                      <a:t>[CELLRANGE]</a:t>
                    </a:fld>
                    <a:endParaRPr lang="fr-BE"/>
                  </a:p>
                </c:rich>
              </c:tx>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fr-BE"/>
                </a:p>
              </c:txP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1CFF-4570-8E9A-5941014F1EDB}"/>
                </c:ext>
              </c:extLst>
            </c:dLbl>
            <c:dLbl>
              <c:idx val="4"/>
              <c:delete val="1"/>
              <c:extLst>
                <c:ext xmlns:c15="http://schemas.microsoft.com/office/drawing/2012/chart" uri="{CE6537A1-D6FC-4f65-9D91-7224C49458BB}"/>
                <c:ext xmlns:c16="http://schemas.microsoft.com/office/drawing/2014/chart" uri="{C3380CC4-5D6E-409C-BE32-E72D297353CC}">
                  <c16:uniqueId val="{0000002B-1CFF-4570-8E9A-5941014F1ED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'Fig_Emiss_Sources_2005-2023'!$AC$43:$AG$43</c:f>
              <c:numCache>
                <c:formatCode>General</c:formatCode>
                <c:ptCount val="5"/>
                <c:pt idx="3" formatCode="0.00">
                  <c:v>0.220213719829464</c:v>
                </c:pt>
                <c:pt idx="4" formatCode="0.00">
                  <c:v>4.66765801106497E-3</c:v>
                </c:pt>
              </c:numCache>
            </c:numRef>
          </c:val>
          <c:extLst>
            <c:ext xmlns:c15="http://schemas.microsoft.com/office/drawing/2012/chart" uri="{02D57815-91ED-43cb-92C2-25804820EDAC}">
              <c15:datalabelsRange>
                <c15:f>'Fig_Emiss_Sources_2005-2023'!$AI$43:$AM$43</c15:f>
                <c15:dlblRangeCache>
                  <c:ptCount val="5"/>
                  <c:pt idx="3">
                    <c:v>72%</c:v>
                  </c:pt>
                  <c:pt idx="4">
                    <c:v>6%</c:v>
                  </c:pt>
                </c15:dlblRangeCache>
              </c15:datalabelsRange>
            </c:ext>
            <c:ext xmlns:c16="http://schemas.microsoft.com/office/drawing/2014/chart" uri="{C3380CC4-5D6E-409C-BE32-E72D297353CC}">
              <c16:uniqueId val="{0000002C-1CFF-4570-8E9A-5941014F1EDB}"/>
            </c:ext>
          </c:extLst>
        </c:ser>
        <c:ser>
          <c:idx val="8"/>
          <c:order val="10"/>
          <c:tx>
            <c:strRef>
              <c:f>'Fig_Emiss_Sources_2005-2023'!$AB$16</c:f>
              <c:strCache>
                <c:ptCount val="1"/>
                <c:pt idx="0">
                  <c:v>Gasoline</c:v>
                </c:pt>
              </c:strCache>
            </c:strRef>
          </c:tx>
          <c:spPr>
            <a:solidFill>
              <a:schemeClr val="accent2"/>
            </a:solidFill>
            <a:ln>
              <a:noFill/>
            </a:ln>
            <a:effectLst/>
          </c:spPr>
          <c:invertIfNegative val="0"/>
          <c:val>
            <c:numRef>
              <c:f>'Fig_Emiss_Sources_2005-2023'!$AC$44:$AG$44</c:f>
              <c:numCache>
                <c:formatCode>General</c:formatCode>
                <c:ptCount val="5"/>
                <c:pt idx="3" formatCode="0.00">
                  <c:v>4.6384171978514519E-3</c:v>
                </c:pt>
                <c:pt idx="4" formatCode="0.00">
                  <c:v>2.4647204317683824E-3</c:v>
                </c:pt>
              </c:numCache>
            </c:numRef>
          </c:val>
          <c:extLst>
            <c:ext xmlns:c16="http://schemas.microsoft.com/office/drawing/2014/chart" uri="{C3380CC4-5D6E-409C-BE32-E72D297353CC}">
              <c16:uniqueId val="{0000002D-1CFF-4570-8E9A-5941014F1EDB}"/>
            </c:ext>
          </c:extLst>
        </c:ser>
        <c:ser>
          <c:idx val="9"/>
          <c:order val="11"/>
          <c:tx>
            <c:strRef>
              <c:f>'Fig_Emiss_Sources_2005-2023'!$AB$17</c:f>
              <c:strCache>
                <c:ptCount val="1"/>
                <c:pt idx="0">
                  <c:v>LPG</c:v>
                </c:pt>
              </c:strCache>
            </c:strRef>
          </c:tx>
          <c:spPr>
            <a:solidFill>
              <a:schemeClr val="accent6">
                <a:lumMod val="75000"/>
              </a:schemeClr>
            </a:solidFill>
            <a:ln>
              <a:noFill/>
            </a:ln>
            <a:effectLst/>
          </c:spPr>
          <c:invertIfNegative val="0"/>
          <c:val>
            <c:numRef>
              <c:f>'Fig_Emiss_Sources_2005-2023'!$AC$45:$AG$45</c:f>
              <c:numCache>
                <c:formatCode>General</c:formatCode>
                <c:ptCount val="5"/>
                <c:pt idx="3" formatCode="0.00">
                  <c:v>4.1214128568767099E-5</c:v>
                </c:pt>
                <c:pt idx="4" formatCode="0.00">
                  <c:v>1.1092099127089603E-5</c:v>
                </c:pt>
              </c:numCache>
            </c:numRef>
          </c:val>
          <c:extLst>
            <c:ext xmlns:c16="http://schemas.microsoft.com/office/drawing/2014/chart" uri="{C3380CC4-5D6E-409C-BE32-E72D297353CC}">
              <c16:uniqueId val="{0000002E-1CFF-4570-8E9A-5941014F1EDB}"/>
            </c:ext>
          </c:extLst>
        </c:ser>
        <c:dLbls>
          <c:showLegendKey val="0"/>
          <c:showVal val="0"/>
          <c:showCatName val="0"/>
          <c:showSerName val="0"/>
          <c:showPercent val="0"/>
          <c:showBubbleSize val="0"/>
        </c:dLbls>
        <c:gapWidth val="50"/>
        <c:overlap val="100"/>
        <c:axId val="216805679"/>
        <c:axId val="216808591"/>
      </c:barChart>
      <c:catAx>
        <c:axId val="216805679"/>
        <c:scaling>
          <c:orientation val="minMax"/>
        </c:scaling>
        <c:delete val="1"/>
        <c:axPos val="b"/>
        <c:numFmt formatCode="General" sourceLinked="1"/>
        <c:majorTickMark val="none"/>
        <c:minorTickMark val="none"/>
        <c:tickLblPos val="nextTo"/>
        <c:crossAx val="216808591"/>
        <c:crosses val="autoZero"/>
        <c:auto val="1"/>
        <c:lblAlgn val="ctr"/>
        <c:lblOffset val="100"/>
        <c:noMultiLvlLbl val="0"/>
      </c:catAx>
      <c:valAx>
        <c:axId val="216808591"/>
        <c:scaling>
          <c:orientation val="minMax"/>
        </c:scaling>
        <c:delete val="1"/>
        <c:axPos val="l"/>
        <c:numFmt formatCode="0.00" sourceLinked="1"/>
        <c:majorTickMark val="none"/>
        <c:minorTickMark val="none"/>
        <c:tickLblPos val="nextTo"/>
        <c:crossAx val="216805679"/>
        <c:crosses val="autoZero"/>
        <c:crossBetween val="between"/>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10</xdr:col>
      <xdr:colOff>480059</xdr:colOff>
      <xdr:row>15</xdr:row>
      <xdr:rowOff>172720</xdr:rowOff>
    </xdr:from>
    <xdr:to>
      <xdr:col>27</xdr:col>
      <xdr:colOff>218440</xdr:colOff>
      <xdr:row>47</xdr:row>
      <xdr:rowOff>171450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463550</xdr:colOff>
      <xdr:row>48</xdr:row>
      <xdr:rowOff>158750</xdr:rowOff>
    </xdr:from>
    <xdr:to>
      <xdr:col>27</xdr:col>
      <xdr:colOff>200026</xdr:colOff>
      <xdr:row>80</xdr:row>
      <xdr:rowOff>165100</xdr:rowOff>
    </xdr:to>
    <xdr:graphicFrame macro="">
      <xdr:nvGraphicFramePr>
        <xdr:cNvPr id="2" name="Chart 1">
          <a:extLst>
            <a:ext uri="{FF2B5EF4-FFF2-40B4-BE49-F238E27FC236}">
              <a16:creationId xmlns:a16="http://schemas.microsoft.com/office/drawing/2014/main" id="{504D2CBA-C8A8-4692-BF03-B39DFD44ED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0.10563</cdr:x>
      <cdr:y>0.2648</cdr:y>
    </cdr:from>
    <cdr:to>
      <cdr:x>0.23929</cdr:x>
      <cdr:y>0.28095</cdr:y>
    </cdr:to>
    <cdr:sp macro="" textlink="">
      <cdr:nvSpPr>
        <cdr:cNvPr id="3" name="Rectangle 2">
          <a:extLst xmlns:a="http://schemas.openxmlformats.org/drawingml/2006/main">
            <a:ext uri="{FF2B5EF4-FFF2-40B4-BE49-F238E27FC236}">
              <a16:creationId xmlns:a16="http://schemas.microsoft.com/office/drawing/2014/main" id="{3BAA0B34-44FA-8C8C-0FDA-1E29D242A78E}"/>
            </a:ext>
          </a:extLst>
        </cdr:cNvPr>
        <cdr:cNvSpPr/>
      </cdr:nvSpPr>
      <cdr:spPr>
        <a:xfrm xmlns:a="http://schemas.openxmlformats.org/drawingml/2006/main">
          <a:off x="1066801" y="1562100"/>
          <a:ext cx="1350000" cy="95250"/>
        </a:xfrm>
        <a:prstGeom xmlns:a="http://schemas.openxmlformats.org/drawingml/2006/main" prst="rect">
          <a:avLst/>
        </a:prstGeom>
        <a:solidFill xmlns:a="http://schemas.openxmlformats.org/drawingml/2006/main">
          <a:srgbClr val="0070C0"/>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p>
      </cdr:txBody>
    </cdr:sp>
  </cdr:relSizeAnchor>
  <cdr:relSizeAnchor xmlns:cdr="http://schemas.openxmlformats.org/drawingml/2006/chartDrawing">
    <cdr:from>
      <cdr:x>0.2386</cdr:x>
      <cdr:y>0.2648</cdr:y>
    </cdr:from>
    <cdr:to>
      <cdr:x>0.37227</cdr:x>
      <cdr:y>0.28095</cdr:y>
    </cdr:to>
    <cdr:sp macro="" textlink="">
      <cdr:nvSpPr>
        <cdr:cNvPr id="4" name="Rectangle 3">
          <a:extLst xmlns:a="http://schemas.openxmlformats.org/drawingml/2006/main">
            <a:ext uri="{FF2B5EF4-FFF2-40B4-BE49-F238E27FC236}">
              <a16:creationId xmlns:a16="http://schemas.microsoft.com/office/drawing/2014/main" id="{DBA3DE14-80FC-6D0D-C3F8-7C14F9546858}"/>
            </a:ext>
          </a:extLst>
        </cdr:cNvPr>
        <cdr:cNvSpPr/>
      </cdr:nvSpPr>
      <cdr:spPr>
        <a:xfrm xmlns:a="http://schemas.openxmlformats.org/drawingml/2006/main">
          <a:off x="2409825" y="1562100"/>
          <a:ext cx="1350000" cy="95250"/>
        </a:xfrm>
        <a:prstGeom xmlns:a="http://schemas.openxmlformats.org/drawingml/2006/main" prst="rect">
          <a:avLst/>
        </a:prstGeom>
        <a:solidFill xmlns:a="http://schemas.openxmlformats.org/drawingml/2006/main">
          <a:srgbClr val="FF0000"/>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solidFill>
              <a:srgbClr val="FF0000"/>
            </a:solidFill>
          </a:endParaRPr>
        </a:p>
      </cdr:txBody>
    </cdr:sp>
  </cdr:relSizeAnchor>
  <cdr:relSizeAnchor xmlns:cdr="http://schemas.openxmlformats.org/drawingml/2006/chartDrawing">
    <cdr:from>
      <cdr:x>0.37158</cdr:x>
      <cdr:y>0.2648</cdr:y>
    </cdr:from>
    <cdr:to>
      <cdr:x>0.50525</cdr:x>
      <cdr:y>0.28095</cdr:y>
    </cdr:to>
    <cdr:sp macro="" textlink="">
      <cdr:nvSpPr>
        <cdr:cNvPr id="5" name="Rectangle 4">
          <a:extLst xmlns:a="http://schemas.openxmlformats.org/drawingml/2006/main">
            <a:ext uri="{FF2B5EF4-FFF2-40B4-BE49-F238E27FC236}">
              <a16:creationId xmlns:a16="http://schemas.microsoft.com/office/drawing/2014/main" id="{07D0B42E-B472-9FBC-922E-3286F50FDAAB}"/>
            </a:ext>
          </a:extLst>
        </cdr:cNvPr>
        <cdr:cNvSpPr/>
      </cdr:nvSpPr>
      <cdr:spPr>
        <a:xfrm xmlns:a="http://schemas.openxmlformats.org/drawingml/2006/main">
          <a:off x="3752850" y="1562100"/>
          <a:ext cx="1350000" cy="95250"/>
        </a:xfrm>
        <a:prstGeom xmlns:a="http://schemas.openxmlformats.org/drawingml/2006/main" prst="rect">
          <a:avLst/>
        </a:prstGeom>
        <a:solidFill xmlns:a="http://schemas.openxmlformats.org/drawingml/2006/main">
          <a:srgbClr val="FFC000"/>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dr:relSizeAnchor xmlns:cdr="http://schemas.openxmlformats.org/drawingml/2006/chartDrawing">
    <cdr:from>
      <cdr:x>0.50424</cdr:x>
      <cdr:y>0.2648</cdr:y>
    </cdr:from>
    <cdr:to>
      <cdr:x>0.63791</cdr:x>
      <cdr:y>0.28095</cdr:y>
    </cdr:to>
    <cdr:sp macro="" textlink="">
      <cdr:nvSpPr>
        <cdr:cNvPr id="6" name="Rectangle 5">
          <a:extLst xmlns:a="http://schemas.openxmlformats.org/drawingml/2006/main">
            <a:ext uri="{FF2B5EF4-FFF2-40B4-BE49-F238E27FC236}">
              <a16:creationId xmlns:a16="http://schemas.microsoft.com/office/drawing/2014/main" id="{4C6AA9D5-EE7C-B400-7082-C9A9EBE2A99C}"/>
            </a:ext>
          </a:extLst>
        </cdr:cNvPr>
        <cdr:cNvSpPr/>
      </cdr:nvSpPr>
      <cdr:spPr>
        <a:xfrm xmlns:a="http://schemas.openxmlformats.org/drawingml/2006/main">
          <a:off x="5092700" y="1562100"/>
          <a:ext cx="1350000" cy="95250"/>
        </a:xfrm>
        <a:prstGeom xmlns:a="http://schemas.openxmlformats.org/drawingml/2006/main" prst="rect">
          <a:avLst/>
        </a:prstGeom>
        <a:solidFill xmlns:a="http://schemas.openxmlformats.org/drawingml/2006/main">
          <a:schemeClr val="bg1">
            <a:lumMod val="75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dr:relSizeAnchor xmlns:cdr="http://schemas.openxmlformats.org/drawingml/2006/chartDrawing">
    <cdr:from>
      <cdr:x>0.63754</cdr:x>
      <cdr:y>0.2648</cdr:y>
    </cdr:from>
    <cdr:to>
      <cdr:x>0.7712</cdr:x>
      <cdr:y>0.28095</cdr:y>
    </cdr:to>
    <cdr:sp macro="" textlink="">
      <cdr:nvSpPr>
        <cdr:cNvPr id="7" name="Rectangle 6">
          <a:extLst xmlns:a="http://schemas.openxmlformats.org/drawingml/2006/main">
            <a:ext uri="{FF2B5EF4-FFF2-40B4-BE49-F238E27FC236}">
              <a16:creationId xmlns:a16="http://schemas.microsoft.com/office/drawing/2014/main" id="{4C6AA9D5-EE7C-B400-7082-C9A9EBE2A99C}"/>
            </a:ext>
          </a:extLst>
        </cdr:cNvPr>
        <cdr:cNvSpPr/>
      </cdr:nvSpPr>
      <cdr:spPr>
        <a:xfrm xmlns:a="http://schemas.openxmlformats.org/drawingml/2006/main">
          <a:off x="6438900" y="1562100"/>
          <a:ext cx="1350000" cy="95250"/>
        </a:xfrm>
        <a:prstGeom xmlns:a="http://schemas.openxmlformats.org/drawingml/2006/main" prst="rect">
          <a:avLst/>
        </a:prstGeom>
        <a:solidFill xmlns:a="http://schemas.openxmlformats.org/drawingml/2006/main">
          <a:srgbClr val="00B0F0"/>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dr:relSizeAnchor xmlns:cdr="http://schemas.openxmlformats.org/drawingml/2006/chartDrawing">
    <cdr:from>
      <cdr:x>0.77083</cdr:x>
      <cdr:y>0.2648</cdr:y>
    </cdr:from>
    <cdr:to>
      <cdr:x>0.90449</cdr:x>
      <cdr:y>0.28095</cdr:y>
    </cdr:to>
    <cdr:sp macro="" textlink="">
      <cdr:nvSpPr>
        <cdr:cNvPr id="9" name="Rectangle 8">
          <a:extLst xmlns:a="http://schemas.openxmlformats.org/drawingml/2006/main">
            <a:ext uri="{FF2B5EF4-FFF2-40B4-BE49-F238E27FC236}">
              <a16:creationId xmlns:a16="http://schemas.microsoft.com/office/drawing/2014/main" id="{0546F422-300A-6059-30BF-F07622BB2514}"/>
            </a:ext>
          </a:extLst>
        </cdr:cNvPr>
        <cdr:cNvSpPr/>
      </cdr:nvSpPr>
      <cdr:spPr>
        <a:xfrm xmlns:a="http://schemas.openxmlformats.org/drawingml/2006/main">
          <a:off x="7785100" y="1562100"/>
          <a:ext cx="1350000" cy="95250"/>
        </a:xfrm>
        <a:prstGeom xmlns:a="http://schemas.openxmlformats.org/drawingml/2006/main" prst="rect">
          <a:avLst/>
        </a:prstGeom>
        <a:solidFill xmlns:a="http://schemas.openxmlformats.org/drawingml/2006/main">
          <a:srgbClr val="D09E00"/>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dr:relSizeAnchor xmlns:cdr="http://schemas.openxmlformats.org/drawingml/2006/chartDrawing">
    <cdr:from>
      <cdr:x>0.10657</cdr:x>
      <cdr:y>0.14962</cdr:y>
    </cdr:from>
    <cdr:to>
      <cdr:x>0.19711</cdr:x>
      <cdr:y>0.30463</cdr:y>
    </cdr:to>
    <cdr:sp macro="" textlink="">
      <cdr:nvSpPr>
        <cdr:cNvPr id="10" name="TextBox 9">
          <a:extLst xmlns:a="http://schemas.openxmlformats.org/drawingml/2006/main">
            <a:ext uri="{FF2B5EF4-FFF2-40B4-BE49-F238E27FC236}">
              <a16:creationId xmlns:a16="http://schemas.microsoft.com/office/drawing/2014/main" id="{22CBC489-77FA-78EC-31E1-20838F86FC9A}"/>
            </a:ext>
          </a:extLst>
        </cdr:cNvPr>
        <cdr:cNvSpPr txBox="1"/>
      </cdr:nvSpPr>
      <cdr:spPr>
        <a:xfrm xmlns:a="http://schemas.openxmlformats.org/drawingml/2006/main">
          <a:off x="1076326" y="88265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BE" sz="1100"/>
        </a:p>
      </cdr:txBody>
    </cdr:sp>
  </cdr:relSizeAnchor>
  <cdr:relSizeAnchor xmlns:cdr="http://schemas.openxmlformats.org/drawingml/2006/chartDrawing">
    <cdr:from>
      <cdr:x>0.10971</cdr:x>
      <cdr:y>0.0794</cdr:y>
    </cdr:from>
    <cdr:to>
      <cdr:x>0.23043</cdr:x>
      <cdr:y>0.25192</cdr:y>
    </cdr:to>
    <cdr:sp macro="" textlink="">
      <cdr:nvSpPr>
        <cdr:cNvPr id="11" name="TextBox 10">
          <a:extLst xmlns:a="http://schemas.openxmlformats.org/drawingml/2006/main">
            <a:ext uri="{FF2B5EF4-FFF2-40B4-BE49-F238E27FC236}">
              <a16:creationId xmlns:a16="http://schemas.microsoft.com/office/drawing/2014/main" id="{E59415AD-CB46-C282-F560-B4E1DD6D3774}"/>
            </a:ext>
          </a:extLst>
        </cdr:cNvPr>
        <cdr:cNvSpPr txBox="1"/>
      </cdr:nvSpPr>
      <cdr:spPr>
        <a:xfrm xmlns:a="http://schemas.openxmlformats.org/drawingml/2006/main">
          <a:off x="1108035" y="459740"/>
          <a:ext cx="1219233" cy="998859"/>
        </a:xfrm>
        <a:prstGeom xmlns:a="http://schemas.openxmlformats.org/drawingml/2006/main" prst="rect">
          <a:avLst/>
        </a:prstGeom>
      </cdr:spPr>
      <cdr:txBody>
        <a:bodyPr xmlns:a="http://schemas.openxmlformats.org/drawingml/2006/main" vertOverflow="clip" wrap="square" rtlCol="0" anchor="b" anchorCtr="0">
          <a:noAutofit/>
        </a:bodyPr>
        <a:lstStyle xmlns:a="http://schemas.openxmlformats.org/drawingml/2006/main"/>
        <a:p xmlns:a="http://schemas.openxmlformats.org/drawingml/2006/main">
          <a:pPr algn="ctr"/>
          <a:r>
            <a:rPr lang="fr-BE" sz="1100">
              <a:latin typeface="Arial" panose="020B0604020202020204" pitchFamily="34" charset="0"/>
              <a:cs typeface="Arial" panose="020B0604020202020204" pitchFamily="34" charset="0"/>
            </a:rPr>
            <a:t>Combustion dans les bâtiments résidentiels et tertiaires</a:t>
          </a:r>
        </a:p>
      </cdr:txBody>
    </cdr:sp>
  </cdr:relSizeAnchor>
  <cdr:relSizeAnchor xmlns:cdr="http://schemas.openxmlformats.org/drawingml/2006/chartDrawing">
    <cdr:from>
      <cdr:x>0.24458</cdr:x>
      <cdr:y>0.12056</cdr:y>
    </cdr:from>
    <cdr:to>
      <cdr:x>0.36529</cdr:x>
      <cdr:y>0.2422</cdr:y>
    </cdr:to>
    <cdr:sp macro="" textlink="">
      <cdr:nvSpPr>
        <cdr:cNvPr id="12" name="TextBox 1">
          <a:extLst xmlns:a="http://schemas.openxmlformats.org/drawingml/2006/main">
            <a:ext uri="{FF2B5EF4-FFF2-40B4-BE49-F238E27FC236}">
              <a16:creationId xmlns:a16="http://schemas.microsoft.com/office/drawing/2014/main" id="{7B1F28E3-3DAE-5224-1F91-BD7E064C24A5}"/>
            </a:ext>
          </a:extLst>
        </cdr:cNvPr>
        <cdr:cNvSpPr txBox="1"/>
      </cdr:nvSpPr>
      <cdr:spPr>
        <a:xfrm xmlns:a="http://schemas.openxmlformats.org/drawingml/2006/main">
          <a:off x="2470150" y="711200"/>
          <a:ext cx="1219200" cy="717550"/>
        </a:xfrm>
        <a:prstGeom xmlns:a="http://schemas.openxmlformats.org/drawingml/2006/main" prst="rect">
          <a:avLst/>
        </a:prstGeom>
      </cdr:spPr>
      <cdr:txBody>
        <a:bodyPr xmlns:a="http://schemas.openxmlformats.org/drawingml/2006/main" wrap="square" rtlCol="0" anchor="b" anchorCtr="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100">
              <a:latin typeface="Arial" panose="020B0604020202020204" pitchFamily="34" charset="0"/>
              <a:cs typeface="Arial" panose="020B0604020202020204" pitchFamily="34" charset="0"/>
            </a:rPr>
            <a:t>Transport routier</a:t>
          </a:r>
        </a:p>
      </cdr:txBody>
    </cdr:sp>
  </cdr:relSizeAnchor>
  <cdr:relSizeAnchor xmlns:cdr="http://schemas.openxmlformats.org/drawingml/2006/chartDrawing">
    <cdr:from>
      <cdr:x>0.37787</cdr:x>
      <cdr:y>0.12627</cdr:y>
    </cdr:from>
    <cdr:to>
      <cdr:x>0.49859</cdr:x>
      <cdr:y>0.25192</cdr:y>
    </cdr:to>
    <cdr:sp macro="" textlink="">
      <cdr:nvSpPr>
        <cdr:cNvPr id="13" name="TextBox 1">
          <a:extLst xmlns:a="http://schemas.openxmlformats.org/drawingml/2006/main">
            <a:ext uri="{FF2B5EF4-FFF2-40B4-BE49-F238E27FC236}">
              <a16:creationId xmlns:a16="http://schemas.microsoft.com/office/drawing/2014/main" id="{52B0CDD5-323C-BE61-9084-37CB22B1FE43}"/>
            </a:ext>
          </a:extLst>
        </cdr:cNvPr>
        <cdr:cNvSpPr txBox="1"/>
      </cdr:nvSpPr>
      <cdr:spPr>
        <a:xfrm xmlns:a="http://schemas.openxmlformats.org/drawingml/2006/main">
          <a:off x="3816350" y="744861"/>
          <a:ext cx="1219200" cy="741229"/>
        </a:xfrm>
        <a:prstGeom xmlns:a="http://schemas.openxmlformats.org/drawingml/2006/main" prst="rect">
          <a:avLst/>
        </a:prstGeom>
      </cdr:spPr>
      <cdr:txBody>
        <a:bodyPr xmlns:a="http://schemas.openxmlformats.org/drawingml/2006/main" wrap="square" rtlCol="0" anchor="b" anchorCtr="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100">
              <a:latin typeface="Arial" panose="020B0604020202020204" pitchFamily="34" charset="0"/>
              <a:cs typeface="Arial" panose="020B0604020202020204" pitchFamily="34" charset="0"/>
            </a:rPr>
            <a:t>Production d'énergie (électricité, cogénération)</a:t>
          </a:r>
        </a:p>
      </cdr:txBody>
    </cdr:sp>
  </cdr:relSizeAnchor>
  <cdr:relSizeAnchor xmlns:cdr="http://schemas.openxmlformats.org/drawingml/2006/chartDrawing">
    <cdr:from>
      <cdr:x>0.51242</cdr:x>
      <cdr:y>0.12519</cdr:y>
    </cdr:from>
    <cdr:to>
      <cdr:x>0.63313</cdr:x>
      <cdr:y>0.25084</cdr:y>
    </cdr:to>
    <cdr:sp macro="" textlink="">
      <cdr:nvSpPr>
        <cdr:cNvPr id="14" name="TextBox 1">
          <a:extLst xmlns:a="http://schemas.openxmlformats.org/drawingml/2006/main">
            <a:ext uri="{FF2B5EF4-FFF2-40B4-BE49-F238E27FC236}">
              <a16:creationId xmlns:a16="http://schemas.microsoft.com/office/drawing/2014/main" id="{548ED7BC-538E-0071-FC72-B848FF14B6AA}"/>
            </a:ext>
          </a:extLst>
        </cdr:cNvPr>
        <cdr:cNvSpPr txBox="1"/>
      </cdr:nvSpPr>
      <cdr:spPr>
        <a:xfrm xmlns:a="http://schemas.openxmlformats.org/drawingml/2006/main">
          <a:off x="5175250" y="738511"/>
          <a:ext cx="1219200" cy="741229"/>
        </a:xfrm>
        <a:prstGeom xmlns:a="http://schemas.openxmlformats.org/drawingml/2006/main" prst="rect">
          <a:avLst/>
        </a:prstGeom>
      </cdr:spPr>
      <cdr:txBody>
        <a:bodyPr xmlns:a="http://schemas.openxmlformats.org/drawingml/2006/main" wrap="square" rtlCol="0" anchor="b" anchorCtr="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100">
              <a:latin typeface="Arial" panose="020B0604020202020204" pitchFamily="34" charset="0"/>
              <a:cs typeface="Arial" panose="020B0604020202020204" pitchFamily="34" charset="0"/>
            </a:rPr>
            <a:t>Industrie (process) et utilisations de produits</a:t>
          </a:r>
        </a:p>
      </cdr:txBody>
    </cdr:sp>
  </cdr:relSizeAnchor>
  <cdr:relSizeAnchor xmlns:cdr="http://schemas.openxmlformats.org/drawingml/2006/chartDrawing">
    <cdr:from>
      <cdr:x>0.64131</cdr:x>
      <cdr:y>0.12411</cdr:y>
    </cdr:from>
    <cdr:to>
      <cdr:x>0.76202</cdr:x>
      <cdr:y>0.24976</cdr:y>
    </cdr:to>
    <cdr:sp macro="" textlink="">
      <cdr:nvSpPr>
        <cdr:cNvPr id="15" name="TextBox 1">
          <a:extLst xmlns:a="http://schemas.openxmlformats.org/drawingml/2006/main">
            <a:ext uri="{FF2B5EF4-FFF2-40B4-BE49-F238E27FC236}">
              <a16:creationId xmlns:a16="http://schemas.microsoft.com/office/drawing/2014/main" id="{AEBEB365-8DC3-FAB7-61F5-F574EDF82592}"/>
            </a:ext>
          </a:extLst>
        </cdr:cNvPr>
        <cdr:cNvSpPr txBox="1"/>
      </cdr:nvSpPr>
      <cdr:spPr>
        <a:xfrm xmlns:a="http://schemas.openxmlformats.org/drawingml/2006/main">
          <a:off x="6477000" y="732161"/>
          <a:ext cx="1219200" cy="741229"/>
        </a:xfrm>
        <a:prstGeom xmlns:a="http://schemas.openxmlformats.org/drawingml/2006/main" prst="rect">
          <a:avLst/>
        </a:prstGeom>
      </cdr:spPr>
      <cdr:txBody>
        <a:bodyPr xmlns:a="http://schemas.openxmlformats.org/drawingml/2006/main" wrap="square" rtlCol="0" anchor="b" anchorCtr="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100">
              <a:latin typeface="Arial" panose="020B0604020202020204" pitchFamily="34" charset="0"/>
              <a:cs typeface="Arial" panose="020B0604020202020204" pitchFamily="34" charset="0"/>
            </a:rPr>
            <a:t>Gestion des déchets (hors valorisation énergétique)</a:t>
          </a:r>
        </a:p>
      </cdr:txBody>
    </cdr:sp>
  </cdr:relSizeAnchor>
  <cdr:relSizeAnchor xmlns:cdr="http://schemas.openxmlformats.org/drawingml/2006/chartDrawing">
    <cdr:from>
      <cdr:x>0.77774</cdr:x>
      <cdr:y>0.20876</cdr:y>
    </cdr:from>
    <cdr:to>
      <cdr:x>0.89846</cdr:x>
      <cdr:y>0.25192</cdr:y>
    </cdr:to>
    <cdr:sp macro="" textlink="">
      <cdr:nvSpPr>
        <cdr:cNvPr id="16" name="TextBox 1">
          <a:extLst xmlns:a="http://schemas.openxmlformats.org/drawingml/2006/main">
            <a:ext uri="{FF2B5EF4-FFF2-40B4-BE49-F238E27FC236}">
              <a16:creationId xmlns:a16="http://schemas.microsoft.com/office/drawing/2014/main" id="{AEBEB365-8DC3-FAB7-61F5-F574EDF82592}"/>
            </a:ext>
          </a:extLst>
        </cdr:cNvPr>
        <cdr:cNvSpPr txBox="1"/>
      </cdr:nvSpPr>
      <cdr:spPr>
        <a:xfrm xmlns:a="http://schemas.openxmlformats.org/drawingml/2006/main">
          <a:off x="7854950" y="1231533"/>
          <a:ext cx="1219200" cy="254557"/>
        </a:xfrm>
        <a:prstGeom xmlns:a="http://schemas.openxmlformats.org/drawingml/2006/main" prst="rect">
          <a:avLst/>
        </a:prstGeom>
      </cdr:spPr>
      <cdr:txBody>
        <a:bodyPr xmlns:a="http://schemas.openxmlformats.org/drawingml/2006/main" wrap="square" rtlCol="0" anchor="b" anchorCtr="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100">
              <a:latin typeface="Arial" panose="020B0604020202020204" pitchFamily="34" charset="0"/>
              <a:cs typeface="Arial" panose="020B0604020202020204" pitchFamily="34" charset="0"/>
            </a:rPr>
            <a:t>Autres</a:t>
          </a:r>
        </a:p>
      </cdr:txBody>
    </cdr:sp>
  </cdr:relSizeAnchor>
</c:userShapes>
</file>

<file path=xl/drawings/drawing3.xml><?xml version="1.0" encoding="utf-8"?>
<c:userShapes xmlns:c="http://schemas.openxmlformats.org/drawingml/2006/chart">
  <cdr:relSizeAnchor xmlns:cdr="http://schemas.openxmlformats.org/drawingml/2006/chartDrawing">
    <cdr:from>
      <cdr:x>0.10563</cdr:x>
      <cdr:y>0.2648</cdr:y>
    </cdr:from>
    <cdr:to>
      <cdr:x>0.23929</cdr:x>
      <cdr:y>0.28095</cdr:y>
    </cdr:to>
    <cdr:sp macro="" textlink="">
      <cdr:nvSpPr>
        <cdr:cNvPr id="3" name="Rectangle 2">
          <a:extLst xmlns:a="http://schemas.openxmlformats.org/drawingml/2006/main">
            <a:ext uri="{FF2B5EF4-FFF2-40B4-BE49-F238E27FC236}">
              <a16:creationId xmlns:a16="http://schemas.microsoft.com/office/drawing/2014/main" id="{3BAA0B34-44FA-8C8C-0FDA-1E29D242A78E}"/>
            </a:ext>
          </a:extLst>
        </cdr:cNvPr>
        <cdr:cNvSpPr/>
      </cdr:nvSpPr>
      <cdr:spPr>
        <a:xfrm xmlns:a="http://schemas.openxmlformats.org/drawingml/2006/main">
          <a:off x="1066801" y="1562100"/>
          <a:ext cx="1350000" cy="95250"/>
        </a:xfrm>
        <a:prstGeom xmlns:a="http://schemas.openxmlformats.org/drawingml/2006/main" prst="rect">
          <a:avLst/>
        </a:prstGeom>
        <a:solidFill xmlns:a="http://schemas.openxmlformats.org/drawingml/2006/main">
          <a:srgbClr val="0070C0"/>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p>
      </cdr:txBody>
    </cdr:sp>
  </cdr:relSizeAnchor>
  <cdr:relSizeAnchor xmlns:cdr="http://schemas.openxmlformats.org/drawingml/2006/chartDrawing">
    <cdr:from>
      <cdr:x>0.2386</cdr:x>
      <cdr:y>0.2648</cdr:y>
    </cdr:from>
    <cdr:to>
      <cdr:x>0.37227</cdr:x>
      <cdr:y>0.28095</cdr:y>
    </cdr:to>
    <cdr:sp macro="" textlink="">
      <cdr:nvSpPr>
        <cdr:cNvPr id="4" name="Rectangle 3">
          <a:extLst xmlns:a="http://schemas.openxmlformats.org/drawingml/2006/main">
            <a:ext uri="{FF2B5EF4-FFF2-40B4-BE49-F238E27FC236}">
              <a16:creationId xmlns:a16="http://schemas.microsoft.com/office/drawing/2014/main" id="{DBA3DE14-80FC-6D0D-C3F8-7C14F9546858}"/>
            </a:ext>
          </a:extLst>
        </cdr:cNvPr>
        <cdr:cNvSpPr/>
      </cdr:nvSpPr>
      <cdr:spPr>
        <a:xfrm xmlns:a="http://schemas.openxmlformats.org/drawingml/2006/main">
          <a:off x="2409825" y="1562100"/>
          <a:ext cx="1350000" cy="95250"/>
        </a:xfrm>
        <a:prstGeom xmlns:a="http://schemas.openxmlformats.org/drawingml/2006/main" prst="rect">
          <a:avLst/>
        </a:prstGeom>
        <a:solidFill xmlns:a="http://schemas.openxmlformats.org/drawingml/2006/main">
          <a:srgbClr val="FF0000"/>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solidFill>
              <a:srgbClr val="FF0000"/>
            </a:solidFill>
          </a:endParaRPr>
        </a:p>
      </cdr:txBody>
    </cdr:sp>
  </cdr:relSizeAnchor>
  <cdr:relSizeAnchor xmlns:cdr="http://schemas.openxmlformats.org/drawingml/2006/chartDrawing">
    <cdr:from>
      <cdr:x>0.37158</cdr:x>
      <cdr:y>0.2648</cdr:y>
    </cdr:from>
    <cdr:to>
      <cdr:x>0.50525</cdr:x>
      <cdr:y>0.28095</cdr:y>
    </cdr:to>
    <cdr:sp macro="" textlink="">
      <cdr:nvSpPr>
        <cdr:cNvPr id="5" name="Rectangle 4">
          <a:extLst xmlns:a="http://schemas.openxmlformats.org/drawingml/2006/main">
            <a:ext uri="{FF2B5EF4-FFF2-40B4-BE49-F238E27FC236}">
              <a16:creationId xmlns:a16="http://schemas.microsoft.com/office/drawing/2014/main" id="{07D0B42E-B472-9FBC-922E-3286F50FDAAB}"/>
            </a:ext>
          </a:extLst>
        </cdr:cNvPr>
        <cdr:cNvSpPr/>
      </cdr:nvSpPr>
      <cdr:spPr>
        <a:xfrm xmlns:a="http://schemas.openxmlformats.org/drawingml/2006/main">
          <a:off x="3752850" y="1562100"/>
          <a:ext cx="1350000" cy="95250"/>
        </a:xfrm>
        <a:prstGeom xmlns:a="http://schemas.openxmlformats.org/drawingml/2006/main" prst="rect">
          <a:avLst/>
        </a:prstGeom>
        <a:solidFill xmlns:a="http://schemas.openxmlformats.org/drawingml/2006/main">
          <a:srgbClr val="FFC000"/>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dr:relSizeAnchor xmlns:cdr="http://schemas.openxmlformats.org/drawingml/2006/chartDrawing">
    <cdr:from>
      <cdr:x>0.50424</cdr:x>
      <cdr:y>0.2648</cdr:y>
    </cdr:from>
    <cdr:to>
      <cdr:x>0.63791</cdr:x>
      <cdr:y>0.28095</cdr:y>
    </cdr:to>
    <cdr:sp macro="" textlink="">
      <cdr:nvSpPr>
        <cdr:cNvPr id="6" name="Rectangle 5">
          <a:extLst xmlns:a="http://schemas.openxmlformats.org/drawingml/2006/main">
            <a:ext uri="{FF2B5EF4-FFF2-40B4-BE49-F238E27FC236}">
              <a16:creationId xmlns:a16="http://schemas.microsoft.com/office/drawing/2014/main" id="{4C6AA9D5-EE7C-B400-7082-C9A9EBE2A99C}"/>
            </a:ext>
          </a:extLst>
        </cdr:cNvPr>
        <cdr:cNvSpPr/>
      </cdr:nvSpPr>
      <cdr:spPr>
        <a:xfrm xmlns:a="http://schemas.openxmlformats.org/drawingml/2006/main">
          <a:off x="5092700" y="1562100"/>
          <a:ext cx="1350000" cy="95250"/>
        </a:xfrm>
        <a:prstGeom xmlns:a="http://schemas.openxmlformats.org/drawingml/2006/main" prst="rect">
          <a:avLst/>
        </a:prstGeom>
        <a:solidFill xmlns:a="http://schemas.openxmlformats.org/drawingml/2006/main">
          <a:schemeClr val="bg1">
            <a:lumMod val="75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dr:relSizeAnchor xmlns:cdr="http://schemas.openxmlformats.org/drawingml/2006/chartDrawing">
    <cdr:from>
      <cdr:x>0.63754</cdr:x>
      <cdr:y>0.2648</cdr:y>
    </cdr:from>
    <cdr:to>
      <cdr:x>0.7712</cdr:x>
      <cdr:y>0.28095</cdr:y>
    </cdr:to>
    <cdr:sp macro="" textlink="">
      <cdr:nvSpPr>
        <cdr:cNvPr id="7" name="Rectangle 6">
          <a:extLst xmlns:a="http://schemas.openxmlformats.org/drawingml/2006/main">
            <a:ext uri="{FF2B5EF4-FFF2-40B4-BE49-F238E27FC236}">
              <a16:creationId xmlns:a16="http://schemas.microsoft.com/office/drawing/2014/main" id="{4C6AA9D5-EE7C-B400-7082-C9A9EBE2A99C}"/>
            </a:ext>
          </a:extLst>
        </cdr:cNvPr>
        <cdr:cNvSpPr/>
      </cdr:nvSpPr>
      <cdr:spPr>
        <a:xfrm xmlns:a="http://schemas.openxmlformats.org/drawingml/2006/main">
          <a:off x="6438900" y="1562100"/>
          <a:ext cx="1350000" cy="95250"/>
        </a:xfrm>
        <a:prstGeom xmlns:a="http://schemas.openxmlformats.org/drawingml/2006/main" prst="rect">
          <a:avLst/>
        </a:prstGeom>
        <a:solidFill xmlns:a="http://schemas.openxmlformats.org/drawingml/2006/main">
          <a:srgbClr val="00B0F0"/>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dr:relSizeAnchor xmlns:cdr="http://schemas.openxmlformats.org/drawingml/2006/chartDrawing">
    <cdr:from>
      <cdr:x>0.77083</cdr:x>
      <cdr:y>0.2648</cdr:y>
    </cdr:from>
    <cdr:to>
      <cdr:x>0.90449</cdr:x>
      <cdr:y>0.28095</cdr:y>
    </cdr:to>
    <cdr:sp macro="" textlink="">
      <cdr:nvSpPr>
        <cdr:cNvPr id="9" name="Rectangle 8">
          <a:extLst xmlns:a="http://schemas.openxmlformats.org/drawingml/2006/main">
            <a:ext uri="{FF2B5EF4-FFF2-40B4-BE49-F238E27FC236}">
              <a16:creationId xmlns:a16="http://schemas.microsoft.com/office/drawing/2014/main" id="{0546F422-300A-6059-30BF-F07622BB2514}"/>
            </a:ext>
          </a:extLst>
        </cdr:cNvPr>
        <cdr:cNvSpPr/>
      </cdr:nvSpPr>
      <cdr:spPr>
        <a:xfrm xmlns:a="http://schemas.openxmlformats.org/drawingml/2006/main">
          <a:off x="7785100" y="1562100"/>
          <a:ext cx="1350000" cy="95250"/>
        </a:xfrm>
        <a:prstGeom xmlns:a="http://schemas.openxmlformats.org/drawingml/2006/main" prst="rect">
          <a:avLst/>
        </a:prstGeom>
        <a:solidFill xmlns:a="http://schemas.openxmlformats.org/drawingml/2006/main">
          <a:srgbClr val="D09E00"/>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dr:relSizeAnchor xmlns:cdr="http://schemas.openxmlformats.org/drawingml/2006/chartDrawing">
    <cdr:from>
      <cdr:x>0.10657</cdr:x>
      <cdr:y>0.14962</cdr:y>
    </cdr:from>
    <cdr:to>
      <cdr:x>0.19711</cdr:x>
      <cdr:y>0.30463</cdr:y>
    </cdr:to>
    <cdr:sp macro="" textlink="">
      <cdr:nvSpPr>
        <cdr:cNvPr id="10" name="TextBox 9">
          <a:extLst xmlns:a="http://schemas.openxmlformats.org/drawingml/2006/main">
            <a:ext uri="{FF2B5EF4-FFF2-40B4-BE49-F238E27FC236}">
              <a16:creationId xmlns:a16="http://schemas.microsoft.com/office/drawing/2014/main" id="{22CBC489-77FA-78EC-31E1-20838F86FC9A}"/>
            </a:ext>
          </a:extLst>
        </cdr:cNvPr>
        <cdr:cNvSpPr txBox="1"/>
      </cdr:nvSpPr>
      <cdr:spPr>
        <a:xfrm xmlns:a="http://schemas.openxmlformats.org/drawingml/2006/main">
          <a:off x="1076326" y="88265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BE" sz="1100"/>
        </a:p>
      </cdr:txBody>
    </cdr:sp>
  </cdr:relSizeAnchor>
  <cdr:relSizeAnchor xmlns:cdr="http://schemas.openxmlformats.org/drawingml/2006/chartDrawing">
    <cdr:from>
      <cdr:x>0.10971</cdr:x>
      <cdr:y>0.12627</cdr:y>
    </cdr:from>
    <cdr:to>
      <cdr:x>0.23043</cdr:x>
      <cdr:y>0.25192</cdr:y>
    </cdr:to>
    <cdr:sp macro="" textlink="">
      <cdr:nvSpPr>
        <cdr:cNvPr id="11" name="TextBox 10">
          <a:extLst xmlns:a="http://schemas.openxmlformats.org/drawingml/2006/main">
            <a:ext uri="{FF2B5EF4-FFF2-40B4-BE49-F238E27FC236}">
              <a16:creationId xmlns:a16="http://schemas.microsoft.com/office/drawing/2014/main" id="{E59415AD-CB46-C282-F560-B4E1DD6D3774}"/>
            </a:ext>
          </a:extLst>
        </cdr:cNvPr>
        <cdr:cNvSpPr txBox="1"/>
      </cdr:nvSpPr>
      <cdr:spPr>
        <a:xfrm xmlns:a="http://schemas.openxmlformats.org/drawingml/2006/main">
          <a:off x="1108035" y="744885"/>
          <a:ext cx="1219233" cy="741229"/>
        </a:xfrm>
        <a:prstGeom xmlns:a="http://schemas.openxmlformats.org/drawingml/2006/main" prst="rect">
          <a:avLst/>
        </a:prstGeom>
      </cdr:spPr>
      <cdr:txBody>
        <a:bodyPr xmlns:a="http://schemas.openxmlformats.org/drawingml/2006/main" vertOverflow="clip" wrap="square" rtlCol="0" anchor="b" anchorCtr="0">
          <a:spAutoFit/>
        </a:bodyPr>
        <a:lstStyle xmlns:a="http://schemas.openxmlformats.org/drawingml/2006/main"/>
        <a:p xmlns:a="http://schemas.openxmlformats.org/drawingml/2006/main">
          <a:pPr algn="ctr"/>
          <a:r>
            <a:rPr lang="fr-BE" sz="1100">
              <a:latin typeface="Arial" panose="020B0604020202020204" pitchFamily="34" charset="0"/>
              <a:cs typeface="Arial" panose="020B0604020202020204" pitchFamily="34" charset="0"/>
            </a:rPr>
            <a:t>Verbranding in residentiële en tertiaire gebouwen</a:t>
          </a:r>
        </a:p>
      </cdr:txBody>
    </cdr:sp>
  </cdr:relSizeAnchor>
  <cdr:relSizeAnchor xmlns:cdr="http://schemas.openxmlformats.org/drawingml/2006/chartDrawing">
    <cdr:from>
      <cdr:x>0.24177</cdr:x>
      <cdr:y>0.12536</cdr:y>
    </cdr:from>
    <cdr:to>
      <cdr:x>0.36248</cdr:x>
      <cdr:y>0.247</cdr:y>
    </cdr:to>
    <cdr:sp macro="" textlink="">
      <cdr:nvSpPr>
        <cdr:cNvPr id="12" name="TextBox 1">
          <a:extLst xmlns:a="http://schemas.openxmlformats.org/drawingml/2006/main">
            <a:ext uri="{FF2B5EF4-FFF2-40B4-BE49-F238E27FC236}">
              <a16:creationId xmlns:a16="http://schemas.microsoft.com/office/drawing/2014/main" id="{7B1F28E3-3DAE-5224-1F91-BD7E064C24A5}"/>
            </a:ext>
          </a:extLst>
        </cdr:cNvPr>
        <cdr:cNvSpPr txBox="1"/>
      </cdr:nvSpPr>
      <cdr:spPr>
        <a:xfrm xmlns:a="http://schemas.openxmlformats.org/drawingml/2006/main">
          <a:off x="2453537" y="743580"/>
          <a:ext cx="1224977" cy="721499"/>
        </a:xfrm>
        <a:prstGeom xmlns:a="http://schemas.openxmlformats.org/drawingml/2006/main" prst="rect">
          <a:avLst/>
        </a:prstGeom>
      </cdr:spPr>
      <cdr:txBody>
        <a:bodyPr xmlns:a="http://schemas.openxmlformats.org/drawingml/2006/main" wrap="square" rtlCol="0" anchor="b" anchorCtr="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100">
              <a:latin typeface="Arial" panose="020B0604020202020204" pitchFamily="34" charset="0"/>
              <a:cs typeface="Arial" panose="020B0604020202020204" pitchFamily="34" charset="0"/>
            </a:rPr>
            <a:t>Wegtransport</a:t>
          </a:r>
        </a:p>
      </cdr:txBody>
    </cdr:sp>
  </cdr:relSizeAnchor>
  <cdr:relSizeAnchor xmlns:cdr="http://schemas.openxmlformats.org/drawingml/2006/chartDrawing">
    <cdr:from>
      <cdr:x>0.35502</cdr:x>
      <cdr:y>0.1507</cdr:y>
    </cdr:from>
    <cdr:to>
      <cdr:x>0.52208</cdr:x>
      <cdr:y>0.24832</cdr:y>
    </cdr:to>
    <cdr:sp macro="" textlink="">
      <cdr:nvSpPr>
        <cdr:cNvPr id="13" name="TextBox 1">
          <a:extLst xmlns:a="http://schemas.openxmlformats.org/drawingml/2006/main">
            <a:ext uri="{FF2B5EF4-FFF2-40B4-BE49-F238E27FC236}">
              <a16:creationId xmlns:a16="http://schemas.microsoft.com/office/drawing/2014/main" id="{52B0CDD5-323C-BE61-9084-37CB22B1FE43}"/>
            </a:ext>
          </a:extLst>
        </cdr:cNvPr>
        <cdr:cNvSpPr txBox="1"/>
      </cdr:nvSpPr>
      <cdr:spPr>
        <a:xfrm xmlns:a="http://schemas.openxmlformats.org/drawingml/2006/main">
          <a:off x="3602823" y="893877"/>
          <a:ext cx="1695307" cy="579005"/>
        </a:xfrm>
        <a:prstGeom xmlns:a="http://schemas.openxmlformats.org/drawingml/2006/main" prst="rect">
          <a:avLst/>
        </a:prstGeom>
      </cdr:spPr>
      <cdr:txBody>
        <a:bodyPr xmlns:a="http://schemas.openxmlformats.org/drawingml/2006/main" wrap="square" rtlCol="0" anchor="b" anchorCtr="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100">
              <a:latin typeface="Arial" panose="020B0604020202020204" pitchFamily="34" charset="0"/>
              <a:cs typeface="Arial" panose="020B0604020202020204" pitchFamily="34" charset="0"/>
            </a:rPr>
            <a:t>Energieproductie (elektriciteit, warmtekrachtkoppeling)</a:t>
          </a:r>
        </a:p>
      </cdr:txBody>
    </cdr:sp>
  </cdr:relSizeAnchor>
  <cdr:relSizeAnchor xmlns:cdr="http://schemas.openxmlformats.org/drawingml/2006/chartDrawing">
    <cdr:from>
      <cdr:x>0.51242</cdr:x>
      <cdr:y>0.15269</cdr:y>
    </cdr:from>
    <cdr:to>
      <cdr:x>0.63313</cdr:x>
      <cdr:y>0.25084</cdr:y>
    </cdr:to>
    <cdr:sp macro="" textlink="">
      <cdr:nvSpPr>
        <cdr:cNvPr id="14" name="TextBox 1">
          <a:extLst xmlns:a="http://schemas.openxmlformats.org/drawingml/2006/main">
            <a:ext uri="{FF2B5EF4-FFF2-40B4-BE49-F238E27FC236}">
              <a16:creationId xmlns:a16="http://schemas.microsoft.com/office/drawing/2014/main" id="{548ED7BC-538E-0071-FC72-B848FF14B6AA}"/>
            </a:ext>
          </a:extLst>
        </cdr:cNvPr>
        <cdr:cNvSpPr txBox="1"/>
      </cdr:nvSpPr>
      <cdr:spPr>
        <a:xfrm xmlns:a="http://schemas.openxmlformats.org/drawingml/2006/main">
          <a:off x="5175276" y="900738"/>
          <a:ext cx="1219132" cy="579005"/>
        </a:xfrm>
        <a:prstGeom xmlns:a="http://schemas.openxmlformats.org/drawingml/2006/main" prst="rect">
          <a:avLst/>
        </a:prstGeom>
      </cdr:spPr>
      <cdr:txBody>
        <a:bodyPr xmlns:a="http://schemas.openxmlformats.org/drawingml/2006/main" wrap="square" rtlCol="0" anchor="b" anchorCtr="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100">
              <a:latin typeface="Arial" panose="020B0604020202020204" pitchFamily="34" charset="0"/>
              <a:cs typeface="Arial" panose="020B0604020202020204" pitchFamily="34" charset="0"/>
            </a:rPr>
            <a:t>Industriële processen en productgebruik</a:t>
          </a:r>
        </a:p>
      </cdr:txBody>
    </cdr:sp>
  </cdr:relSizeAnchor>
  <cdr:relSizeAnchor xmlns:cdr="http://schemas.openxmlformats.org/drawingml/2006/chartDrawing">
    <cdr:from>
      <cdr:x>0.62999</cdr:x>
      <cdr:y>0.14963</cdr:y>
    </cdr:from>
    <cdr:to>
      <cdr:x>0.77875</cdr:x>
      <cdr:y>0.24846</cdr:y>
    </cdr:to>
    <cdr:sp macro="" textlink="">
      <cdr:nvSpPr>
        <cdr:cNvPr id="15" name="TextBox 1">
          <a:extLst xmlns:a="http://schemas.openxmlformats.org/drawingml/2006/main">
            <a:ext uri="{FF2B5EF4-FFF2-40B4-BE49-F238E27FC236}">
              <a16:creationId xmlns:a16="http://schemas.microsoft.com/office/drawing/2014/main" id="{AEBEB365-8DC3-FAB7-61F5-F574EDF82592}"/>
            </a:ext>
          </a:extLst>
        </cdr:cNvPr>
        <cdr:cNvSpPr txBox="1"/>
      </cdr:nvSpPr>
      <cdr:spPr>
        <a:xfrm xmlns:a="http://schemas.openxmlformats.org/drawingml/2006/main">
          <a:off x="6362722" y="876596"/>
          <a:ext cx="1502387" cy="579005"/>
        </a:xfrm>
        <a:prstGeom xmlns:a="http://schemas.openxmlformats.org/drawingml/2006/main" prst="rect">
          <a:avLst/>
        </a:prstGeom>
      </cdr:spPr>
      <cdr:txBody>
        <a:bodyPr xmlns:a="http://schemas.openxmlformats.org/drawingml/2006/main" wrap="square" rtlCol="0" anchor="b" anchorCtr="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100">
              <a:latin typeface="Arial" panose="020B0604020202020204" pitchFamily="34" charset="0"/>
              <a:cs typeface="Arial" panose="020B0604020202020204" pitchFamily="34" charset="0"/>
            </a:rPr>
            <a:t>Afvalbeheer (met uitzondering van energieterugwinning)</a:t>
          </a:r>
        </a:p>
      </cdr:txBody>
    </cdr:sp>
  </cdr:relSizeAnchor>
  <cdr:relSizeAnchor xmlns:cdr="http://schemas.openxmlformats.org/drawingml/2006/chartDrawing">
    <cdr:from>
      <cdr:x>0.77774</cdr:x>
      <cdr:y>0.20876</cdr:y>
    </cdr:from>
    <cdr:to>
      <cdr:x>0.89846</cdr:x>
      <cdr:y>0.25192</cdr:y>
    </cdr:to>
    <cdr:sp macro="" textlink="">
      <cdr:nvSpPr>
        <cdr:cNvPr id="16" name="TextBox 1">
          <a:extLst xmlns:a="http://schemas.openxmlformats.org/drawingml/2006/main">
            <a:ext uri="{FF2B5EF4-FFF2-40B4-BE49-F238E27FC236}">
              <a16:creationId xmlns:a16="http://schemas.microsoft.com/office/drawing/2014/main" id="{AEBEB365-8DC3-FAB7-61F5-F574EDF82592}"/>
            </a:ext>
          </a:extLst>
        </cdr:cNvPr>
        <cdr:cNvSpPr txBox="1"/>
      </cdr:nvSpPr>
      <cdr:spPr>
        <a:xfrm xmlns:a="http://schemas.openxmlformats.org/drawingml/2006/main">
          <a:off x="7854950" y="1231533"/>
          <a:ext cx="1219200" cy="254557"/>
        </a:xfrm>
        <a:prstGeom xmlns:a="http://schemas.openxmlformats.org/drawingml/2006/main" prst="rect">
          <a:avLst/>
        </a:prstGeom>
      </cdr:spPr>
      <cdr:txBody>
        <a:bodyPr xmlns:a="http://schemas.openxmlformats.org/drawingml/2006/main" wrap="square" rtlCol="0" anchor="b" anchorCtr="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100">
              <a:latin typeface="Arial" panose="020B0604020202020204" pitchFamily="34" charset="0"/>
              <a:cs typeface="Arial" panose="020B0604020202020204" pitchFamily="34" charset="0"/>
            </a:rPr>
            <a:t>Andere</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216038</xdr:colOff>
      <xdr:row>45</xdr:row>
      <xdr:rowOff>41243</xdr:rowOff>
    </xdr:from>
    <xdr:to>
      <xdr:col>15</xdr:col>
      <xdr:colOff>282345</xdr:colOff>
      <xdr:row>73</xdr:row>
      <xdr:rowOff>104332</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253365</xdr:colOff>
      <xdr:row>10</xdr:row>
      <xdr:rowOff>53340</xdr:rowOff>
    </xdr:from>
    <xdr:to>
      <xdr:col>35</xdr:col>
      <xdr:colOff>53340</xdr:colOff>
      <xdr:row>38</xdr:row>
      <xdr:rowOff>152400</xdr:rowOff>
    </xdr:to>
    <xdr:graphicFrame macro="">
      <xdr:nvGraphicFramePr>
        <xdr:cNvPr id="3" name="Chart 2">
          <a:extLst>
            <a:ext uri="{FF2B5EF4-FFF2-40B4-BE49-F238E27FC236}">
              <a16:creationId xmlns:a16="http://schemas.microsoft.com/office/drawing/2014/main" id="{52472EA3-0406-4CA3-80D7-63419BA42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342900</xdr:colOff>
      <xdr:row>45</xdr:row>
      <xdr:rowOff>28575</xdr:rowOff>
    </xdr:from>
    <xdr:to>
      <xdr:col>31</xdr:col>
      <xdr:colOff>9157</xdr:colOff>
      <xdr:row>73</xdr:row>
      <xdr:rowOff>95474</xdr:rowOff>
    </xdr:to>
    <xdr:graphicFrame macro="">
      <xdr:nvGraphicFramePr>
        <xdr:cNvPr id="4" name="Chart 3">
          <a:extLst>
            <a:ext uri="{FF2B5EF4-FFF2-40B4-BE49-F238E27FC236}">
              <a16:creationId xmlns:a16="http://schemas.microsoft.com/office/drawing/2014/main" id="{97230766-6CF9-4226-8B09-26E22EB038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0.8887</cdr:x>
      <cdr:y>0.92986</cdr:y>
    </cdr:from>
    <cdr:to>
      <cdr:x>0.94209</cdr:x>
      <cdr:y>0.97071</cdr:y>
    </cdr:to>
    <cdr:sp macro="" textlink="">
      <cdr:nvSpPr>
        <cdr:cNvPr id="2" name="TextBox 1">
          <a:extLst xmlns:a="http://schemas.openxmlformats.org/drawingml/2006/main">
            <a:ext uri="{FF2B5EF4-FFF2-40B4-BE49-F238E27FC236}">
              <a16:creationId xmlns:a16="http://schemas.microsoft.com/office/drawing/2014/main" id="{45C38847-9A45-9B23-798D-B01118B7EA31}"/>
            </a:ext>
          </a:extLst>
        </cdr:cNvPr>
        <cdr:cNvSpPr txBox="1"/>
      </cdr:nvSpPr>
      <cdr:spPr>
        <a:xfrm xmlns:a="http://schemas.openxmlformats.org/drawingml/2006/main">
          <a:off x="8327117" y="4818142"/>
          <a:ext cx="500303" cy="21166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BE" sz="1100">
              <a:solidFill>
                <a:schemeClr val="tx1">
                  <a:lumMod val="65000"/>
                  <a:lumOff val="35000"/>
                </a:schemeClr>
              </a:solidFill>
              <a:latin typeface="Arial" panose="020B0604020202020204" pitchFamily="34" charset="0"/>
              <a:cs typeface="Arial" panose="020B0604020202020204" pitchFamily="34" charset="0"/>
            </a:rPr>
            <a:t>2024</a:t>
          </a:r>
        </a:p>
      </cdr:txBody>
    </cdr:sp>
  </cdr:relSizeAnchor>
  <cdr:relSizeAnchor xmlns:cdr="http://schemas.openxmlformats.org/drawingml/2006/chartDrawing">
    <cdr:from>
      <cdr:x>0.90241</cdr:x>
      <cdr:y>0.80545</cdr:y>
    </cdr:from>
    <cdr:to>
      <cdr:x>1</cdr:x>
      <cdr:y>0.87416</cdr:y>
    </cdr:to>
    <cdr:sp macro="" textlink="">
      <cdr:nvSpPr>
        <cdr:cNvPr id="3" name="TextBox 2">
          <a:extLst xmlns:a="http://schemas.openxmlformats.org/drawingml/2006/main">
            <a:ext uri="{FF2B5EF4-FFF2-40B4-BE49-F238E27FC236}">
              <a16:creationId xmlns:a16="http://schemas.microsoft.com/office/drawing/2014/main" id="{88AF9472-6401-FCC2-1843-65562704679D}"/>
            </a:ext>
          </a:extLst>
        </cdr:cNvPr>
        <cdr:cNvSpPr txBox="1"/>
      </cdr:nvSpPr>
      <cdr:spPr>
        <a:xfrm xmlns:a="http://schemas.openxmlformats.org/drawingml/2006/main">
          <a:off x="8455619" y="4173520"/>
          <a:ext cx="914400" cy="35598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BE" sz="1100"/>
        </a:p>
      </cdr:txBody>
    </cdr:sp>
  </cdr:relSizeAnchor>
  <cdr:relSizeAnchor xmlns:cdr="http://schemas.openxmlformats.org/drawingml/2006/chartDrawing">
    <cdr:from>
      <cdr:x>0.91858</cdr:x>
      <cdr:y>0.86815</cdr:y>
    </cdr:from>
    <cdr:to>
      <cdr:x>0.96416</cdr:x>
      <cdr:y>0.91642</cdr:y>
    </cdr:to>
    <cdr:sp macro="" textlink="">
      <cdr:nvSpPr>
        <cdr:cNvPr id="4" name="TextBox 3">
          <a:extLst xmlns:a="http://schemas.openxmlformats.org/drawingml/2006/main">
            <a:ext uri="{FF2B5EF4-FFF2-40B4-BE49-F238E27FC236}">
              <a16:creationId xmlns:a16="http://schemas.microsoft.com/office/drawing/2014/main" id="{A209FCA8-8D9B-038D-DDF3-1F612B94F87C}"/>
            </a:ext>
          </a:extLst>
        </cdr:cNvPr>
        <cdr:cNvSpPr txBox="1"/>
      </cdr:nvSpPr>
      <cdr:spPr>
        <a:xfrm xmlns:a="http://schemas.openxmlformats.org/drawingml/2006/main">
          <a:off x="8710465" y="4426560"/>
          <a:ext cx="432213" cy="24612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BE" sz="1200" b="1">
              <a:solidFill>
                <a:srgbClr val="00B0F0"/>
              </a:solidFill>
              <a:latin typeface="Arial" panose="020B0604020202020204" pitchFamily="34" charset="0"/>
              <a:cs typeface="Arial" panose="020B0604020202020204" pitchFamily="34" charset="0"/>
            </a:rPr>
            <a:t>SO</a:t>
          </a:r>
          <a:r>
            <a:rPr lang="fr-BE" sz="1200" b="1" baseline="-25000">
              <a:solidFill>
                <a:srgbClr val="00B0F0"/>
              </a:solidFill>
              <a:latin typeface="Arial" panose="020B0604020202020204" pitchFamily="34" charset="0"/>
              <a:cs typeface="Arial" panose="020B0604020202020204" pitchFamily="34" charset="0"/>
            </a:rPr>
            <a:t>X</a:t>
          </a:r>
        </a:p>
      </cdr:txBody>
    </cdr:sp>
  </cdr:relSizeAnchor>
  <cdr:relSizeAnchor xmlns:cdr="http://schemas.openxmlformats.org/drawingml/2006/chartDrawing">
    <cdr:from>
      <cdr:x>0.91712</cdr:x>
      <cdr:y>0.71353</cdr:y>
    </cdr:from>
    <cdr:to>
      <cdr:x>0.96271</cdr:x>
      <cdr:y>0.76181</cdr:y>
    </cdr:to>
    <cdr:sp macro="" textlink="">
      <cdr:nvSpPr>
        <cdr:cNvPr id="5" name="TextBox 1">
          <a:extLst xmlns:a="http://schemas.openxmlformats.org/drawingml/2006/main">
            <a:ext uri="{FF2B5EF4-FFF2-40B4-BE49-F238E27FC236}">
              <a16:creationId xmlns:a16="http://schemas.microsoft.com/office/drawing/2014/main" id="{FDF48143-E01B-58D1-CAD9-A1969096CBD8}"/>
            </a:ext>
          </a:extLst>
        </cdr:cNvPr>
        <cdr:cNvSpPr txBox="1"/>
      </cdr:nvSpPr>
      <cdr:spPr>
        <a:xfrm xmlns:a="http://schemas.openxmlformats.org/drawingml/2006/main">
          <a:off x="8639122" y="3660683"/>
          <a:ext cx="429451" cy="24769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1200" b="1">
              <a:solidFill>
                <a:srgbClr val="002060"/>
              </a:solidFill>
              <a:latin typeface="Arial" panose="020B0604020202020204" pitchFamily="34" charset="0"/>
              <a:cs typeface="Arial" panose="020B0604020202020204" pitchFamily="34" charset="0"/>
            </a:rPr>
            <a:t>NO</a:t>
          </a:r>
          <a:r>
            <a:rPr lang="fr-BE" sz="1200" b="1" baseline="-25000">
              <a:solidFill>
                <a:srgbClr val="002060"/>
              </a:solidFill>
              <a:latin typeface="Arial" panose="020B0604020202020204" pitchFamily="34" charset="0"/>
              <a:cs typeface="Arial" panose="020B0604020202020204" pitchFamily="34" charset="0"/>
            </a:rPr>
            <a:t>X</a:t>
          </a:r>
        </a:p>
      </cdr:txBody>
    </cdr:sp>
  </cdr:relSizeAnchor>
  <cdr:relSizeAnchor xmlns:cdr="http://schemas.openxmlformats.org/drawingml/2006/chartDrawing">
    <cdr:from>
      <cdr:x>0.91633</cdr:x>
      <cdr:y>0.75252</cdr:y>
    </cdr:from>
    <cdr:to>
      <cdr:x>0.97794</cdr:x>
      <cdr:y>0.80731</cdr:y>
    </cdr:to>
    <cdr:sp macro="" textlink="">
      <cdr:nvSpPr>
        <cdr:cNvPr id="6" name="TextBox 1">
          <a:extLst xmlns:a="http://schemas.openxmlformats.org/drawingml/2006/main">
            <a:ext uri="{FF2B5EF4-FFF2-40B4-BE49-F238E27FC236}">
              <a16:creationId xmlns:a16="http://schemas.microsoft.com/office/drawing/2014/main" id="{FDF48143-E01B-58D1-CAD9-A1969096CBD8}"/>
            </a:ext>
          </a:extLst>
        </cdr:cNvPr>
        <cdr:cNvSpPr txBox="1"/>
      </cdr:nvSpPr>
      <cdr:spPr>
        <a:xfrm xmlns:a="http://schemas.openxmlformats.org/drawingml/2006/main">
          <a:off x="8631669" y="3860733"/>
          <a:ext cx="580357" cy="28109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1200" b="1">
              <a:solidFill>
                <a:srgbClr val="FF0000"/>
              </a:solidFill>
              <a:latin typeface="Arial" panose="020B0604020202020204" pitchFamily="34" charset="0"/>
              <a:cs typeface="Arial" panose="020B0604020202020204" pitchFamily="34" charset="0"/>
            </a:rPr>
            <a:t>PM2.5</a:t>
          </a:r>
          <a:endParaRPr lang="fr-BE" sz="1200" b="1" baseline="-25000">
            <a:solidFill>
              <a:srgbClr val="FF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0.91507</cdr:x>
      <cdr:y>0.68382</cdr:y>
    </cdr:from>
    <cdr:to>
      <cdr:x>0.99435</cdr:x>
      <cdr:y>0.7321</cdr:y>
    </cdr:to>
    <cdr:sp macro="" textlink="">
      <cdr:nvSpPr>
        <cdr:cNvPr id="7" name="TextBox 1">
          <a:extLst xmlns:a="http://schemas.openxmlformats.org/drawingml/2006/main">
            <a:ext uri="{FF2B5EF4-FFF2-40B4-BE49-F238E27FC236}">
              <a16:creationId xmlns:a16="http://schemas.microsoft.com/office/drawing/2014/main" id="{FDF48143-E01B-58D1-CAD9-A1969096CBD8}"/>
            </a:ext>
          </a:extLst>
        </cdr:cNvPr>
        <cdr:cNvSpPr txBox="1"/>
      </cdr:nvSpPr>
      <cdr:spPr>
        <a:xfrm xmlns:a="http://schemas.openxmlformats.org/drawingml/2006/main">
          <a:off x="8619811" y="3508274"/>
          <a:ext cx="746806" cy="24769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1200" b="1">
              <a:solidFill>
                <a:srgbClr val="00B050"/>
              </a:solidFill>
              <a:latin typeface="Arial" panose="020B0604020202020204" pitchFamily="34" charset="0"/>
              <a:cs typeface="Arial" panose="020B0604020202020204" pitchFamily="34" charset="0"/>
            </a:rPr>
            <a:t>COVNM</a:t>
          </a:r>
          <a:endParaRPr lang="fr-BE" sz="1200" b="1" baseline="-25000">
            <a:solidFill>
              <a:srgbClr val="00B05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0.91767</cdr:x>
      <cdr:y>0.52108</cdr:y>
    </cdr:from>
    <cdr:to>
      <cdr:x>0.97334</cdr:x>
      <cdr:y>0.56935</cdr:y>
    </cdr:to>
    <cdr:sp macro="" textlink="">
      <cdr:nvSpPr>
        <cdr:cNvPr id="8" name="TextBox 1">
          <a:extLst xmlns:a="http://schemas.openxmlformats.org/drawingml/2006/main">
            <a:ext uri="{FF2B5EF4-FFF2-40B4-BE49-F238E27FC236}">
              <a16:creationId xmlns:a16="http://schemas.microsoft.com/office/drawing/2014/main" id="{FDF48143-E01B-58D1-CAD9-A1969096CBD8}"/>
            </a:ext>
          </a:extLst>
        </cdr:cNvPr>
        <cdr:cNvSpPr txBox="1"/>
      </cdr:nvSpPr>
      <cdr:spPr>
        <a:xfrm xmlns:a="http://schemas.openxmlformats.org/drawingml/2006/main">
          <a:off x="8701819" y="2656915"/>
          <a:ext cx="527891" cy="24612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1200" b="1">
              <a:solidFill>
                <a:schemeClr val="accent4"/>
              </a:solidFill>
              <a:latin typeface="Arial" panose="020B0604020202020204" pitchFamily="34" charset="0"/>
              <a:cs typeface="Arial" panose="020B0604020202020204" pitchFamily="34" charset="0"/>
            </a:rPr>
            <a:t>NH</a:t>
          </a:r>
          <a:r>
            <a:rPr lang="fr-BE" sz="1200" b="1" baseline="-25000">
              <a:solidFill>
                <a:schemeClr val="accent4"/>
              </a:solidFill>
              <a:latin typeface="Arial" panose="020B0604020202020204" pitchFamily="34" charset="0"/>
              <a:cs typeface="Arial" panose="020B0604020202020204" pitchFamily="34" charset="0"/>
            </a:rPr>
            <a:t>3</a:t>
          </a:r>
        </a:p>
      </cdr:txBody>
    </cdr:sp>
  </cdr:relSizeAnchor>
</c:userShapes>
</file>

<file path=xl/drawings/drawing6.xml><?xml version="1.0" encoding="utf-8"?>
<c:userShapes xmlns:c="http://schemas.openxmlformats.org/drawingml/2006/chart">
  <cdr:relSizeAnchor xmlns:cdr="http://schemas.openxmlformats.org/drawingml/2006/chartDrawing">
    <cdr:from>
      <cdr:x>0.8887</cdr:x>
      <cdr:y>0.92986</cdr:y>
    </cdr:from>
    <cdr:to>
      <cdr:x>0.94209</cdr:x>
      <cdr:y>0.97071</cdr:y>
    </cdr:to>
    <cdr:sp macro="" textlink="">
      <cdr:nvSpPr>
        <cdr:cNvPr id="2" name="TextBox 1">
          <a:extLst xmlns:a="http://schemas.openxmlformats.org/drawingml/2006/main">
            <a:ext uri="{FF2B5EF4-FFF2-40B4-BE49-F238E27FC236}">
              <a16:creationId xmlns:a16="http://schemas.microsoft.com/office/drawing/2014/main" id="{45C38847-9A45-9B23-798D-B01118B7EA31}"/>
            </a:ext>
          </a:extLst>
        </cdr:cNvPr>
        <cdr:cNvSpPr txBox="1"/>
      </cdr:nvSpPr>
      <cdr:spPr>
        <a:xfrm xmlns:a="http://schemas.openxmlformats.org/drawingml/2006/main">
          <a:off x="8327117" y="4818142"/>
          <a:ext cx="500303" cy="21166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BE" sz="1100">
              <a:solidFill>
                <a:schemeClr val="tx1">
                  <a:lumMod val="65000"/>
                  <a:lumOff val="35000"/>
                </a:schemeClr>
              </a:solidFill>
              <a:latin typeface="Arial" panose="020B0604020202020204" pitchFamily="34" charset="0"/>
              <a:cs typeface="Arial" panose="020B0604020202020204" pitchFamily="34" charset="0"/>
            </a:rPr>
            <a:t>2024</a:t>
          </a:r>
        </a:p>
      </cdr:txBody>
    </cdr:sp>
  </cdr:relSizeAnchor>
  <cdr:relSizeAnchor xmlns:cdr="http://schemas.openxmlformats.org/drawingml/2006/chartDrawing">
    <cdr:from>
      <cdr:x>0.90241</cdr:x>
      <cdr:y>0.80545</cdr:y>
    </cdr:from>
    <cdr:to>
      <cdr:x>1</cdr:x>
      <cdr:y>0.87416</cdr:y>
    </cdr:to>
    <cdr:sp macro="" textlink="">
      <cdr:nvSpPr>
        <cdr:cNvPr id="3" name="TextBox 2">
          <a:extLst xmlns:a="http://schemas.openxmlformats.org/drawingml/2006/main">
            <a:ext uri="{FF2B5EF4-FFF2-40B4-BE49-F238E27FC236}">
              <a16:creationId xmlns:a16="http://schemas.microsoft.com/office/drawing/2014/main" id="{88AF9472-6401-FCC2-1843-65562704679D}"/>
            </a:ext>
          </a:extLst>
        </cdr:cNvPr>
        <cdr:cNvSpPr txBox="1"/>
      </cdr:nvSpPr>
      <cdr:spPr>
        <a:xfrm xmlns:a="http://schemas.openxmlformats.org/drawingml/2006/main">
          <a:off x="8455619" y="4173520"/>
          <a:ext cx="914400" cy="35598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BE" sz="1100"/>
        </a:p>
      </cdr:txBody>
    </cdr:sp>
  </cdr:relSizeAnchor>
  <cdr:relSizeAnchor xmlns:cdr="http://schemas.openxmlformats.org/drawingml/2006/chartDrawing">
    <cdr:from>
      <cdr:x>0.91938</cdr:x>
      <cdr:y>0.87407</cdr:y>
    </cdr:from>
    <cdr:to>
      <cdr:x>0.96496</cdr:x>
      <cdr:y>0.92234</cdr:y>
    </cdr:to>
    <cdr:sp macro="" textlink="">
      <cdr:nvSpPr>
        <cdr:cNvPr id="4" name="TextBox 3">
          <a:extLst xmlns:a="http://schemas.openxmlformats.org/drawingml/2006/main">
            <a:ext uri="{FF2B5EF4-FFF2-40B4-BE49-F238E27FC236}">
              <a16:creationId xmlns:a16="http://schemas.microsoft.com/office/drawing/2014/main" id="{A209FCA8-8D9B-038D-DDF3-1F612B94F87C}"/>
            </a:ext>
          </a:extLst>
        </cdr:cNvPr>
        <cdr:cNvSpPr txBox="1"/>
      </cdr:nvSpPr>
      <cdr:spPr>
        <a:xfrm xmlns:a="http://schemas.openxmlformats.org/drawingml/2006/main">
          <a:off x="8660421" y="4487660"/>
          <a:ext cx="429358" cy="24782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BE" sz="1200" b="1">
              <a:solidFill>
                <a:srgbClr val="00B0F0"/>
              </a:solidFill>
              <a:latin typeface="Arial" panose="020B0604020202020204" pitchFamily="34" charset="0"/>
              <a:cs typeface="Arial" panose="020B0604020202020204" pitchFamily="34" charset="0"/>
            </a:rPr>
            <a:t>SO</a:t>
          </a:r>
          <a:r>
            <a:rPr lang="fr-BE" sz="1200" b="1" baseline="-25000">
              <a:solidFill>
                <a:srgbClr val="00B0F0"/>
              </a:solidFill>
              <a:latin typeface="Arial" panose="020B0604020202020204" pitchFamily="34" charset="0"/>
              <a:cs typeface="Arial" panose="020B0604020202020204" pitchFamily="34" charset="0"/>
            </a:rPr>
            <a:t>X</a:t>
          </a:r>
        </a:p>
      </cdr:txBody>
    </cdr:sp>
  </cdr:relSizeAnchor>
  <cdr:relSizeAnchor xmlns:cdr="http://schemas.openxmlformats.org/drawingml/2006/chartDrawing">
    <cdr:from>
      <cdr:x>0.9151</cdr:x>
      <cdr:y>0.70981</cdr:y>
    </cdr:from>
    <cdr:to>
      <cdr:x>0.96069</cdr:x>
      <cdr:y>0.75809</cdr:y>
    </cdr:to>
    <cdr:sp macro="" textlink="">
      <cdr:nvSpPr>
        <cdr:cNvPr id="5" name="TextBox 1">
          <a:extLst xmlns:a="http://schemas.openxmlformats.org/drawingml/2006/main">
            <a:ext uri="{FF2B5EF4-FFF2-40B4-BE49-F238E27FC236}">
              <a16:creationId xmlns:a16="http://schemas.microsoft.com/office/drawing/2014/main" id="{FDF48143-E01B-58D1-CAD9-A1969096CBD8}"/>
            </a:ext>
          </a:extLst>
        </cdr:cNvPr>
        <cdr:cNvSpPr txBox="1"/>
      </cdr:nvSpPr>
      <cdr:spPr>
        <a:xfrm xmlns:a="http://schemas.openxmlformats.org/drawingml/2006/main">
          <a:off x="8620072" y="3644288"/>
          <a:ext cx="429451" cy="24787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1200" b="1">
              <a:solidFill>
                <a:srgbClr val="002060"/>
              </a:solidFill>
              <a:latin typeface="Arial" panose="020B0604020202020204" pitchFamily="34" charset="0"/>
              <a:cs typeface="Arial" panose="020B0604020202020204" pitchFamily="34" charset="0"/>
            </a:rPr>
            <a:t>NO</a:t>
          </a:r>
          <a:r>
            <a:rPr lang="fr-BE" sz="1200" b="1" baseline="-25000">
              <a:solidFill>
                <a:srgbClr val="002060"/>
              </a:solidFill>
              <a:latin typeface="Arial" panose="020B0604020202020204" pitchFamily="34" charset="0"/>
              <a:cs typeface="Arial" panose="020B0604020202020204" pitchFamily="34" charset="0"/>
            </a:rPr>
            <a:t>X</a:t>
          </a:r>
        </a:p>
      </cdr:txBody>
    </cdr:sp>
  </cdr:relSizeAnchor>
  <cdr:relSizeAnchor xmlns:cdr="http://schemas.openxmlformats.org/drawingml/2006/chartDrawing">
    <cdr:from>
      <cdr:x>0.91532</cdr:x>
      <cdr:y>0.75436</cdr:y>
    </cdr:from>
    <cdr:to>
      <cdr:x>0.97693</cdr:x>
      <cdr:y>0.80915</cdr:y>
    </cdr:to>
    <cdr:sp macro="" textlink="">
      <cdr:nvSpPr>
        <cdr:cNvPr id="6" name="TextBox 1">
          <a:extLst xmlns:a="http://schemas.openxmlformats.org/drawingml/2006/main">
            <a:ext uri="{FF2B5EF4-FFF2-40B4-BE49-F238E27FC236}">
              <a16:creationId xmlns:a16="http://schemas.microsoft.com/office/drawing/2014/main" id="{FDF48143-E01B-58D1-CAD9-A1969096CBD8}"/>
            </a:ext>
          </a:extLst>
        </cdr:cNvPr>
        <cdr:cNvSpPr txBox="1"/>
      </cdr:nvSpPr>
      <cdr:spPr>
        <a:xfrm xmlns:a="http://schemas.openxmlformats.org/drawingml/2006/main">
          <a:off x="8622144" y="3873047"/>
          <a:ext cx="580357" cy="28130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1200" b="1">
              <a:solidFill>
                <a:srgbClr val="FF0000"/>
              </a:solidFill>
              <a:latin typeface="Arial" panose="020B0604020202020204" pitchFamily="34" charset="0"/>
              <a:cs typeface="Arial" panose="020B0604020202020204" pitchFamily="34" charset="0"/>
            </a:rPr>
            <a:t>PM2.5</a:t>
          </a:r>
          <a:endParaRPr lang="fr-BE" sz="1200" b="1" baseline="-25000">
            <a:solidFill>
              <a:srgbClr val="FF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0.91406</cdr:x>
      <cdr:y>0.67824</cdr:y>
    </cdr:from>
    <cdr:to>
      <cdr:x>0.99334</cdr:x>
      <cdr:y>0.72652</cdr:y>
    </cdr:to>
    <cdr:sp macro="" textlink="">
      <cdr:nvSpPr>
        <cdr:cNvPr id="7" name="TextBox 1">
          <a:extLst xmlns:a="http://schemas.openxmlformats.org/drawingml/2006/main">
            <a:ext uri="{FF2B5EF4-FFF2-40B4-BE49-F238E27FC236}">
              <a16:creationId xmlns:a16="http://schemas.microsoft.com/office/drawing/2014/main" id="{FDF48143-E01B-58D1-CAD9-A1969096CBD8}"/>
            </a:ext>
          </a:extLst>
        </cdr:cNvPr>
        <cdr:cNvSpPr txBox="1"/>
      </cdr:nvSpPr>
      <cdr:spPr>
        <a:xfrm xmlns:a="http://schemas.openxmlformats.org/drawingml/2006/main">
          <a:off x="8610286" y="3482205"/>
          <a:ext cx="746806" cy="24787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1200" b="1">
              <a:solidFill>
                <a:srgbClr val="00B050"/>
              </a:solidFill>
              <a:latin typeface="Arial" panose="020B0604020202020204" pitchFamily="34" charset="0"/>
              <a:cs typeface="Arial" panose="020B0604020202020204" pitchFamily="34" charset="0"/>
            </a:rPr>
            <a:t>NMVOS</a:t>
          </a:r>
          <a:endParaRPr lang="fr-BE" sz="1200" b="1" baseline="-25000">
            <a:solidFill>
              <a:srgbClr val="00B05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0.91613</cdr:x>
      <cdr:y>0.52231</cdr:y>
    </cdr:from>
    <cdr:to>
      <cdr:x>0.9718</cdr:x>
      <cdr:y>0.57058</cdr:y>
    </cdr:to>
    <cdr:sp macro="" textlink="">
      <cdr:nvSpPr>
        <cdr:cNvPr id="8" name="TextBox 1">
          <a:extLst xmlns:a="http://schemas.openxmlformats.org/drawingml/2006/main">
            <a:ext uri="{FF2B5EF4-FFF2-40B4-BE49-F238E27FC236}">
              <a16:creationId xmlns:a16="http://schemas.microsoft.com/office/drawing/2014/main" id="{FDF48143-E01B-58D1-CAD9-A1969096CBD8}"/>
            </a:ext>
          </a:extLst>
        </cdr:cNvPr>
        <cdr:cNvSpPr txBox="1"/>
      </cdr:nvSpPr>
      <cdr:spPr>
        <a:xfrm xmlns:a="http://schemas.openxmlformats.org/drawingml/2006/main">
          <a:off x="8629857" y="2681653"/>
          <a:ext cx="524404" cy="24782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1200" b="1">
              <a:solidFill>
                <a:schemeClr val="accent4"/>
              </a:solidFill>
              <a:latin typeface="Arial" panose="020B0604020202020204" pitchFamily="34" charset="0"/>
              <a:cs typeface="Arial" panose="020B0604020202020204" pitchFamily="34" charset="0"/>
            </a:rPr>
            <a:t>NH</a:t>
          </a:r>
          <a:r>
            <a:rPr lang="fr-BE" sz="1200" b="1" baseline="-25000">
              <a:solidFill>
                <a:schemeClr val="accent4"/>
              </a:solidFill>
              <a:latin typeface="Arial" panose="020B0604020202020204" pitchFamily="34" charset="0"/>
              <a:cs typeface="Arial" panose="020B0604020202020204" pitchFamily="34" charset="0"/>
            </a:rPr>
            <a:t>3</a:t>
          </a:r>
        </a:p>
      </cdr:txBody>
    </cdr:sp>
  </cdr:relSizeAnchor>
</c:userShapes>
</file>

<file path=xl/drawings/drawing7.xml><?xml version="1.0" encoding="utf-8"?>
<xdr:wsDr xmlns:xdr="http://schemas.openxmlformats.org/drawingml/2006/spreadsheetDrawing" xmlns:a="http://schemas.openxmlformats.org/drawingml/2006/main">
  <xdr:twoCellAnchor>
    <xdr:from>
      <xdr:col>10</xdr:col>
      <xdr:colOff>124884</xdr:colOff>
      <xdr:row>0</xdr:row>
      <xdr:rowOff>0</xdr:rowOff>
    </xdr:from>
    <xdr:to>
      <xdr:col>26</xdr:col>
      <xdr:colOff>308609</xdr:colOff>
      <xdr:row>22</xdr:row>
      <xdr:rowOff>101178</xdr:rowOff>
    </xdr:to>
    <xdr:graphicFrame macro="">
      <xdr:nvGraphicFramePr>
        <xdr:cNvPr id="4" name="Chart 21">
          <a:extLst>
            <a:ext uri="{FF2B5EF4-FFF2-40B4-BE49-F238E27FC236}">
              <a16:creationId xmlns:a16="http://schemas.microsoft.com/office/drawing/2014/main" id="{7F5A5381-6DAD-4843-954C-0195BCB940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161926</xdr:colOff>
      <xdr:row>21</xdr:row>
      <xdr:rowOff>141183</xdr:rowOff>
    </xdr:from>
    <xdr:to>
      <xdr:col>26</xdr:col>
      <xdr:colOff>312420</xdr:colOff>
      <xdr:row>42</xdr:row>
      <xdr:rowOff>5927</xdr:rowOff>
    </xdr:to>
    <xdr:graphicFrame macro="">
      <xdr:nvGraphicFramePr>
        <xdr:cNvPr id="13" name="Chart 21">
          <a:extLst>
            <a:ext uri="{FF2B5EF4-FFF2-40B4-BE49-F238E27FC236}">
              <a16:creationId xmlns:a16="http://schemas.microsoft.com/office/drawing/2014/main" id="{B9F6DC88-429F-49B8-9E68-EF145C2522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44</xdr:row>
      <xdr:rowOff>0</xdr:rowOff>
    </xdr:from>
    <xdr:to>
      <xdr:col>26</xdr:col>
      <xdr:colOff>183725</xdr:colOff>
      <xdr:row>66</xdr:row>
      <xdr:rowOff>101178</xdr:rowOff>
    </xdr:to>
    <xdr:graphicFrame macro="">
      <xdr:nvGraphicFramePr>
        <xdr:cNvPr id="5" name="Chart 21">
          <a:extLst>
            <a:ext uri="{FF2B5EF4-FFF2-40B4-BE49-F238E27FC236}">
              <a16:creationId xmlns:a16="http://schemas.microsoft.com/office/drawing/2014/main" id="{797E4AAB-8696-4D9B-AA54-C46DE536F3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37042</xdr:colOff>
      <xdr:row>65</xdr:row>
      <xdr:rowOff>141183</xdr:rowOff>
    </xdr:from>
    <xdr:to>
      <xdr:col>26</xdr:col>
      <xdr:colOff>187536</xdr:colOff>
      <xdr:row>86</xdr:row>
      <xdr:rowOff>5927</xdr:rowOff>
    </xdr:to>
    <xdr:graphicFrame macro="">
      <xdr:nvGraphicFramePr>
        <xdr:cNvPr id="6" name="Chart 21">
          <a:extLst>
            <a:ext uri="{FF2B5EF4-FFF2-40B4-BE49-F238E27FC236}">
              <a16:creationId xmlns:a16="http://schemas.microsoft.com/office/drawing/2014/main" id="{E6835394-D985-4695-A834-39A6B843DF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0.23131</cdr:x>
      <cdr:y>0.5422</cdr:y>
    </cdr:from>
    <cdr:to>
      <cdr:x>0.27817</cdr:x>
      <cdr:y>0.73093</cdr:y>
    </cdr:to>
    <cdr:cxnSp macro="">
      <cdr:nvCxnSpPr>
        <cdr:cNvPr id="4" name="Straight Connector 3">
          <a:extLst xmlns:a="http://schemas.openxmlformats.org/drawingml/2006/main">
            <a:ext uri="{FF2B5EF4-FFF2-40B4-BE49-F238E27FC236}">
              <a16:creationId xmlns:a16="http://schemas.microsoft.com/office/drawing/2014/main" id="{24C7C56C-1A38-1C70-8305-8A2474DC989D}"/>
            </a:ext>
          </a:extLst>
        </cdr:cNvPr>
        <cdr:cNvCxnSpPr/>
      </cdr:nvCxnSpPr>
      <cdr:spPr>
        <a:xfrm xmlns:a="http://schemas.openxmlformats.org/drawingml/2006/main">
          <a:off x="2476618" y="2211541"/>
          <a:ext cx="501743" cy="769784"/>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0.23213</cdr:x>
      <cdr:y>0.64563</cdr:y>
    </cdr:from>
    <cdr:to>
      <cdr:x>0.27817</cdr:x>
      <cdr:y>0.77997</cdr:y>
    </cdr:to>
    <cdr:cxnSp macro="">
      <cdr:nvCxnSpPr>
        <cdr:cNvPr id="6" name="Straight Connector 5">
          <a:extLst xmlns:a="http://schemas.openxmlformats.org/drawingml/2006/main">
            <a:ext uri="{FF2B5EF4-FFF2-40B4-BE49-F238E27FC236}">
              <a16:creationId xmlns:a16="http://schemas.microsoft.com/office/drawing/2014/main" id="{22C7F5D5-EAC5-F049-B655-A92DD8B2B442}"/>
            </a:ext>
          </a:extLst>
        </cdr:cNvPr>
        <cdr:cNvCxnSpPr/>
      </cdr:nvCxnSpPr>
      <cdr:spPr>
        <a:xfrm xmlns:a="http://schemas.openxmlformats.org/drawingml/2006/main">
          <a:off x="2485397" y="2633405"/>
          <a:ext cx="492964" cy="547945"/>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0.16426</cdr:x>
      <cdr:y>0.32677</cdr:y>
    </cdr:from>
    <cdr:to>
      <cdr:x>0.35144</cdr:x>
      <cdr:y>0.41618</cdr:y>
    </cdr:to>
    <cdr:sp macro="" textlink="">
      <cdr:nvSpPr>
        <cdr:cNvPr id="8" name="TextBox 7">
          <a:extLst xmlns:a="http://schemas.openxmlformats.org/drawingml/2006/main">
            <a:ext uri="{FF2B5EF4-FFF2-40B4-BE49-F238E27FC236}">
              <a16:creationId xmlns:a16="http://schemas.microsoft.com/office/drawing/2014/main" id="{0D563CCB-5B5D-F0B2-41FB-A2C0CD27181C}"/>
            </a:ext>
          </a:extLst>
        </cdr:cNvPr>
        <cdr:cNvSpPr txBox="1"/>
      </cdr:nvSpPr>
      <cdr:spPr>
        <a:xfrm xmlns:a="http://schemas.openxmlformats.org/drawingml/2006/main">
          <a:off x="1157281" y="1083850"/>
          <a:ext cx="1318764" cy="29653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BE" sz="1100"/>
        </a:p>
      </cdr:txBody>
    </cdr:sp>
  </cdr:relSizeAnchor>
  <cdr:relSizeAnchor xmlns:cdr="http://schemas.openxmlformats.org/drawingml/2006/chartDrawing">
    <cdr:from>
      <cdr:x>0.04523</cdr:x>
      <cdr:y>0.55963</cdr:y>
    </cdr:from>
    <cdr:to>
      <cdr:x>0.12735</cdr:x>
      <cdr:y>0.62736</cdr:y>
    </cdr:to>
    <cdr:sp macro="" textlink="">
      <cdr:nvSpPr>
        <cdr:cNvPr id="2" name="TextBox 1">
          <a:extLst xmlns:a="http://schemas.openxmlformats.org/drawingml/2006/main">
            <a:ext uri="{FF2B5EF4-FFF2-40B4-BE49-F238E27FC236}">
              <a16:creationId xmlns:a16="http://schemas.microsoft.com/office/drawing/2014/main" id="{35C30F10-321B-6B77-4FBC-093E1BD76D5E}"/>
            </a:ext>
          </a:extLst>
        </cdr:cNvPr>
        <cdr:cNvSpPr txBox="1"/>
      </cdr:nvSpPr>
      <cdr:spPr>
        <a:xfrm xmlns:a="http://schemas.openxmlformats.org/drawingml/2006/main">
          <a:off x="484374" y="2284762"/>
          <a:ext cx="879411" cy="276517"/>
        </a:xfrm>
        <a:prstGeom xmlns:a="http://schemas.openxmlformats.org/drawingml/2006/main" prst="rect">
          <a:avLst/>
        </a:prstGeom>
      </cdr:spPr>
      <cdr:txBody>
        <a:bodyPr xmlns:a="http://schemas.openxmlformats.org/drawingml/2006/main" vertOverflow="clip" wrap="none" rtlCol="0" anchor="ctr"/>
        <a:lstStyle xmlns:a="http://schemas.openxmlformats.org/drawingml/2006/main"/>
        <a:p xmlns:a="http://schemas.openxmlformats.org/drawingml/2006/main">
          <a:pPr algn="r"/>
          <a:r>
            <a:rPr lang="fr-BE" sz="1200">
              <a:solidFill>
                <a:srgbClr val="FF0000"/>
              </a:solidFill>
              <a:latin typeface="Arial" panose="020B0604020202020204" pitchFamily="34" charset="0"/>
              <a:cs typeface="Arial" panose="020B0604020202020204" pitchFamily="34" charset="0"/>
            </a:rPr>
            <a:t>Mazout</a:t>
          </a:r>
        </a:p>
      </cdr:txBody>
    </cdr:sp>
  </cdr:relSizeAnchor>
  <cdr:relSizeAnchor xmlns:cdr="http://schemas.openxmlformats.org/drawingml/2006/chartDrawing">
    <cdr:from>
      <cdr:x>0.03635</cdr:x>
      <cdr:y>0.7256</cdr:y>
    </cdr:from>
    <cdr:to>
      <cdr:x>0.12996</cdr:x>
      <cdr:y>0.79333</cdr:y>
    </cdr:to>
    <cdr:sp macro="" textlink="">
      <cdr:nvSpPr>
        <cdr:cNvPr id="3" name="TextBox 1">
          <a:extLst xmlns:a="http://schemas.openxmlformats.org/drawingml/2006/main">
            <a:ext uri="{FF2B5EF4-FFF2-40B4-BE49-F238E27FC236}">
              <a16:creationId xmlns:a16="http://schemas.microsoft.com/office/drawing/2014/main" id="{E5DA3231-4C0E-6B6F-92E7-4A0BB3283235}"/>
            </a:ext>
          </a:extLst>
        </cdr:cNvPr>
        <cdr:cNvSpPr txBox="1"/>
      </cdr:nvSpPr>
      <cdr:spPr>
        <a:xfrm xmlns:a="http://schemas.openxmlformats.org/drawingml/2006/main">
          <a:off x="389268" y="2962366"/>
          <a:ext cx="1002455" cy="276517"/>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BE" sz="1200">
              <a:solidFill>
                <a:srgbClr val="0070C0"/>
              </a:solidFill>
              <a:latin typeface="Arial" panose="020B0604020202020204" pitchFamily="34" charset="0"/>
              <a:cs typeface="Arial" panose="020B0604020202020204" pitchFamily="34" charset="0"/>
            </a:rPr>
            <a:t>Gaz naturel</a:t>
          </a:r>
        </a:p>
      </cdr:txBody>
    </cdr:sp>
  </cdr:relSizeAnchor>
  <cdr:relSizeAnchor xmlns:cdr="http://schemas.openxmlformats.org/drawingml/2006/chartDrawing">
    <cdr:from>
      <cdr:x>0.32585</cdr:x>
      <cdr:y>0.10219</cdr:y>
    </cdr:from>
    <cdr:to>
      <cdr:x>0.59137</cdr:x>
      <cdr:y>0.19212</cdr:y>
    </cdr:to>
    <cdr:sp macro="" textlink="">
      <cdr:nvSpPr>
        <cdr:cNvPr id="5" name="TextBox 4">
          <a:extLst xmlns:a="http://schemas.openxmlformats.org/drawingml/2006/main">
            <a:ext uri="{FF2B5EF4-FFF2-40B4-BE49-F238E27FC236}">
              <a16:creationId xmlns:a16="http://schemas.microsoft.com/office/drawing/2014/main" id="{57C3AE48-364B-D364-A5BE-9A30C58246E0}"/>
            </a:ext>
          </a:extLst>
        </cdr:cNvPr>
        <cdr:cNvSpPr txBox="1"/>
      </cdr:nvSpPr>
      <cdr:spPr>
        <a:xfrm xmlns:a="http://schemas.openxmlformats.org/drawingml/2006/main">
          <a:off x="3488881" y="416795"/>
          <a:ext cx="2842909" cy="36680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fr-BE" sz="1800">
              <a:latin typeface="Arial" panose="020B0604020202020204" pitchFamily="34" charset="0"/>
              <a:cs typeface="Arial" panose="020B0604020202020204" pitchFamily="34" charset="0"/>
            </a:rPr>
            <a:t>Emissions de NO</a:t>
          </a:r>
          <a:r>
            <a:rPr lang="fr-BE" sz="1800" baseline="-25000">
              <a:latin typeface="Arial" panose="020B0604020202020204" pitchFamily="34" charset="0"/>
              <a:cs typeface="Arial" panose="020B0604020202020204" pitchFamily="34" charset="0"/>
            </a:rPr>
            <a:t>X</a:t>
          </a:r>
        </a:p>
      </cdr:txBody>
    </cdr:sp>
  </cdr:relSizeAnchor>
  <cdr:relSizeAnchor xmlns:cdr="http://schemas.openxmlformats.org/drawingml/2006/chartDrawing">
    <cdr:from>
      <cdr:x>0.13188</cdr:x>
      <cdr:y>0.47789</cdr:y>
    </cdr:from>
    <cdr:to>
      <cdr:x>0.21071</cdr:x>
      <cdr:y>0.53268</cdr:y>
    </cdr:to>
    <cdr:sp macro="" textlink="">
      <cdr:nvSpPr>
        <cdr:cNvPr id="7" name="TextBox 23">
          <a:extLst xmlns:a="http://schemas.openxmlformats.org/drawingml/2006/main">
            <a:ext uri="{FF2B5EF4-FFF2-40B4-BE49-F238E27FC236}">
              <a16:creationId xmlns:a16="http://schemas.microsoft.com/office/drawing/2014/main" id="{00000000-0008-0000-0200-000018000000}"/>
            </a:ext>
          </a:extLst>
        </cdr:cNvPr>
        <cdr:cNvSpPr txBox="1"/>
      </cdr:nvSpPr>
      <cdr:spPr>
        <a:xfrm xmlns:a="http://schemas.openxmlformats.org/drawingml/2006/main">
          <a:off x="1412232" y="1951064"/>
          <a:ext cx="844178" cy="223687"/>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pPr algn="l"/>
          <a:r>
            <a:rPr lang="fr-BE" sz="1100" b="1">
              <a:solidFill>
                <a:schemeClr val="bg1">
                  <a:lumMod val="50000"/>
                </a:schemeClr>
              </a:solidFill>
              <a:latin typeface="Arial" panose="020B0604020202020204" pitchFamily="34" charset="0"/>
              <a:cs typeface="Arial" panose="020B0604020202020204" pitchFamily="34" charset="0"/>
            </a:rPr>
            <a:t>2,6 kt</a:t>
          </a:r>
        </a:p>
      </cdr:txBody>
    </cdr:sp>
  </cdr:relSizeAnchor>
  <cdr:relSizeAnchor xmlns:cdr="http://schemas.openxmlformats.org/drawingml/2006/chartDrawing">
    <cdr:from>
      <cdr:x>0.2696</cdr:x>
      <cdr:y>0.67793</cdr:y>
    </cdr:from>
    <cdr:to>
      <cdr:x>0.34843</cdr:x>
      <cdr:y>0.73272</cdr:y>
    </cdr:to>
    <cdr:sp macro="" textlink="">
      <cdr:nvSpPr>
        <cdr:cNvPr id="9" name="TextBox 23">
          <a:extLst xmlns:a="http://schemas.openxmlformats.org/drawingml/2006/main">
            <a:ext uri="{FF2B5EF4-FFF2-40B4-BE49-F238E27FC236}">
              <a16:creationId xmlns:a16="http://schemas.microsoft.com/office/drawing/2014/main" id="{00000000-0008-0000-0200-000018000000}"/>
            </a:ext>
          </a:extLst>
        </cdr:cNvPr>
        <cdr:cNvSpPr txBox="1"/>
      </cdr:nvSpPr>
      <cdr:spPr>
        <a:xfrm xmlns:a="http://schemas.openxmlformats.org/drawingml/2006/main">
          <a:off x="2887066" y="2767747"/>
          <a:ext cx="844179" cy="223688"/>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BE" sz="1100" b="1">
              <a:solidFill>
                <a:schemeClr val="bg1">
                  <a:lumMod val="50000"/>
                </a:schemeClr>
              </a:solidFill>
              <a:latin typeface="Arial" panose="020B0604020202020204" pitchFamily="34" charset="0"/>
              <a:cs typeface="Arial" panose="020B0604020202020204" pitchFamily="34" charset="0"/>
            </a:rPr>
            <a:t>1,0 kt</a:t>
          </a:r>
        </a:p>
      </cdr:txBody>
    </cdr:sp>
  </cdr:relSizeAnchor>
  <cdr:relSizeAnchor xmlns:cdr="http://schemas.openxmlformats.org/drawingml/2006/chartDrawing">
    <cdr:from>
      <cdr:x>0.78567</cdr:x>
      <cdr:y>0.66955</cdr:y>
    </cdr:from>
    <cdr:to>
      <cdr:x>0.87124</cdr:x>
      <cdr:y>0.73728</cdr:y>
    </cdr:to>
    <cdr:sp macro="" textlink="">
      <cdr:nvSpPr>
        <cdr:cNvPr id="12" name="TextBox 1">
          <a:extLst xmlns:a="http://schemas.openxmlformats.org/drawingml/2006/main">
            <a:ext uri="{FF2B5EF4-FFF2-40B4-BE49-F238E27FC236}">
              <a16:creationId xmlns:a16="http://schemas.microsoft.com/office/drawing/2014/main" id="{2982626D-AFB4-B845-BFA1-280A34FF6105}"/>
            </a:ext>
          </a:extLst>
        </cdr:cNvPr>
        <cdr:cNvSpPr txBox="1"/>
      </cdr:nvSpPr>
      <cdr:spPr>
        <a:xfrm xmlns:a="http://schemas.openxmlformats.org/drawingml/2006/main">
          <a:off x="8413659" y="2733519"/>
          <a:ext cx="916356" cy="276516"/>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fr-BE" sz="1200">
              <a:solidFill>
                <a:schemeClr val="accent2">
                  <a:lumMod val="75000"/>
                </a:schemeClr>
              </a:solidFill>
              <a:latin typeface="Arial" panose="020B0604020202020204" pitchFamily="34" charset="0"/>
              <a:cs typeface="Arial" panose="020B0604020202020204" pitchFamily="34" charset="0"/>
            </a:rPr>
            <a:t>Essence</a:t>
          </a:r>
        </a:p>
      </cdr:txBody>
    </cdr:sp>
  </cdr:relSizeAnchor>
  <cdr:relSizeAnchor xmlns:cdr="http://schemas.openxmlformats.org/drawingml/2006/chartDrawing">
    <cdr:from>
      <cdr:x>0.7848</cdr:x>
      <cdr:y>0.75413</cdr:y>
    </cdr:from>
    <cdr:to>
      <cdr:x>0.87037</cdr:x>
      <cdr:y>0.82186</cdr:y>
    </cdr:to>
    <cdr:sp macro="" textlink="">
      <cdr:nvSpPr>
        <cdr:cNvPr id="13" name="TextBox 1">
          <a:extLst xmlns:a="http://schemas.openxmlformats.org/drawingml/2006/main">
            <a:ext uri="{FF2B5EF4-FFF2-40B4-BE49-F238E27FC236}">
              <a16:creationId xmlns:a16="http://schemas.microsoft.com/office/drawing/2014/main" id="{CED17645-711F-61DD-AD56-AD872133CEFD}"/>
            </a:ext>
          </a:extLst>
        </cdr:cNvPr>
        <cdr:cNvSpPr txBox="1"/>
      </cdr:nvSpPr>
      <cdr:spPr>
        <a:xfrm xmlns:a="http://schemas.openxmlformats.org/drawingml/2006/main">
          <a:off x="8404354" y="3078835"/>
          <a:ext cx="916356" cy="276516"/>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fr-BE" sz="1200">
              <a:solidFill>
                <a:schemeClr val="bg2">
                  <a:lumMod val="25000"/>
                </a:schemeClr>
              </a:solidFill>
              <a:latin typeface="Arial" panose="020B0604020202020204" pitchFamily="34" charset="0"/>
              <a:cs typeface="Arial" panose="020B0604020202020204" pitchFamily="34" charset="0"/>
            </a:rPr>
            <a:t>Diesel</a:t>
          </a:r>
        </a:p>
      </cdr:txBody>
    </cdr:sp>
  </cdr:relSizeAnchor>
  <cdr:relSizeAnchor xmlns:cdr="http://schemas.openxmlformats.org/drawingml/2006/chartDrawing">
    <cdr:from>
      <cdr:x>0.54623</cdr:x>
      <cdr:y>0.20437</cdr:y>
    </cdr:from>
    <cdr:to>
      <cdr:x>0.62506</cdr:x>
      <cdr:y>0.25916</cdr:y>
    </cdr:to>
    <cdr:sp macro="" textlink="">
      <cdr:nvSpPr>
        <cdr:cNvPr id="14" name="TextBox 23">
          <a:extLst xmlns:a="http://schemas.openxmlformats.org/drawingml/2006/main">
            <a:ext uri="{FF2B5EF4-FFF2-40B4-BE49-F238E27FC236}">
              <a16:creationId xmlns:a16="http://schemas.microsoft.com/office/drawing/2014/main" id="{F8D3F8C0-417E-636A-30CB-9BEFFC9B9B55}"/>
            </a:ext>
          </a:extLst>
        </cdr:cNvPr>
        <cdr:cNvSpPr txBox="1"/>
      </cdr:nvSpPr>
      <cdr:spPr>
        <a:xfrm xmlns:a="http://schemas.openxmlformats.org/drawingml/2006/main">
          <a:off x="5849520" y="834372"/>
          <a:ext cx="844179" cy="223688"/>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BE" sz="1100" b="1">
              <a:solidFill>
                <a:schemeClr val="bg1">
                  <a:lumMod val="50000"/>
                </a:schemeClr>
              </a:solidFill>
              <a:latin typeface="Arial" panose="020B0604020202020204" pitchFamily="34" charset="0"/>
              <a:cs typeface="Arial" panose="020B0604020202020204" pitchFamily="34" charset="0"/>
            </a:rPr>
            <a:t>4,8 kt</a:t>
          </a:r>
        </a:p>
      </cdr:txBody>
    </cdr:sp>
  </cdr:relSizeAnchor>
  <cdr:relSizeAnchor xmlns:cdr="http://schemas.openxmlformats.org/drawingml/2006/chartDrawing">
    <cdr:from>
      <cdr:x>0.68441</cdr:x>
      <cdr:y>0.63674</cdr:y>
    </cdr:from>
    <cdr:to>
      <cdr:x>0.76323</cdr:x>
      <cdr:y>0.69153</cdr:y>
    </cdr:to>
    <cdr:sp macro="" textlink="">
      <cdr:nvSpPr>
        <cdr:cNvPr id="15" name="TextBox 23">
          <a:extLst xmlns:a="http://schemas.openxmlformats.org/drawingml/2006/main">
            <a:ext uri="{FF2B5EF4-FFF2-40B4-BE49-F238E27FC236}">
              <a16:creationId xmlns:a16="http://schemas.microsoft.com/office/drawing/2014/main" id="{F8D3F8C0-417E-636A-30CB-9BEFFC9B9B55}"/>
            </a:ext>
          </a:extLst>
        </cdr:cNvPr>
        <cdr:cNvSpPr txBox="1"/>
      </cdr:nvSpPr>
      <cdr:spPr>
        <a:xfrm xmlns:a="http://schemas.openxmlformats.org/drawingml/2006/main">
          <a:off x="7329286" y="2599559"/>
          <a:ext cx="844072" cy="223687"/>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BE" sz="1100" b="1">
              <a:solidFill>
                <a:schemeClr val="bg1">
                  <a:lumMod val="50000"/>
                </a:schemeClr>
              </a:solidFill>
              <a:latin typeface="Arial" panose="020B0604020202020204" pitchFamily="34" charset="0"/>
              <a:cs typeface="Arial" panose="020B0604020202020204" pitchFamily="34" charset="0"/>
            </a:rPr>
            <a:t>1,3 kt</a:t>
          </a:r>
        </a:p>
      </cdr:txBody>
    </cdr:sp>
  </cdr:relSizeAnchor>
  <cdr:relSizeAnchor xmlns:cdr="http://schemas.openxmlformats.org/drawingml/2006/chartDrawing">
    <cdr:from>
      <cdr:x>0.17397</cdr:x>
      <cdr:y>0.9125</cdr:y>
    </cdr:from>
    <cdr:to>
      <cdr:x>0.32867</cdr:x>
      <cdr:y>0.97228</cdr:y>
    </cdr:to>
    <cdr:sp macro="" textlink="">
      <cdr:nvSpPr>
        <cdr:cNvPr id="10" name="TextBox 9">
          <a:extLst xmlns:a="http://schemas.openxmlformats.org/drawingml/2006/main">
            <a:ext uri="{FF2B5EF4-FFF2-40B4-BE49-F238E27FC236}">
              <a16:creationId xmlns:a16="http://schemas.microsoft.com/office/drawing/2014/main" id="{D2119801-AF4E-7EE4-25F7-E7D0521ED866}"/>
            </a:ext>
          </a:extLst>
        </cdr:cNvPr>
        <cdr:cNvSpPr txBox="1"/>
      </cdr:nvSpPr>
      <cdr:spPr>
        <a:xfrm xmlns:a="http://schemas.openxmlformats.org/drawingml/2006/main">
          <a:off x="1862681" y="3721929"/>
          <a:ext cx="1656365" cy="243832"/>
        </a:xfrm>
        <a:prstGeom xmlns:a="http://schemas.openxmlformats.org/drawingml/2006/main" prst="rect">
          <a:avLst/>
        </a:prstGeom>
      </cdr:spPr>
      <cdr:txBody>
        <a:bodyPr xmlns:a="http://schemas.openxmlformats.org/drawingml/2006/main" vertOverflow="clip" wrap="none" rtlCol="0" anchor="ctr"/>
        <a:lstStyle xmlns:a="http://schemas.openxmlformats.org/drawingml/2006/main"/>
        <a:p xmlns:a="http://schemas.openxmlformats.org/drawingml/2006/main">
          <a:pPr algn="ctr"/>
          <a:r>
            <a:rPr lang="fr-BE" sz="1400">
              <a:latin typeface="Arial" panose="020B0604020202020204" pitchFamily="34" charset="0"/>
              <a:cs typeface="Arial" panose="020B0604020202020204" pitchFamily="34" charset="0"/>
            </a:rPr>
            <a:t>Batiments</a:t>
          </a:r>
        </a:p>
      </cdr:txBody>
    </cdr:sp>
  </cdr:relSizeAnchor>
  <cdr:relSizeAnchor xmlns:cdr="http://schemas.openxmlformats.org/drawingml/2006/chartDrawing">
    <cdr:from>
      <cdr:x>0.58923</cdr:x>
      <cdr:y>0.90633</cdr:y>
    </cdr:from>
    <cdr:to>
      <cdr:x>0.74393</cdr:x>
      <cdr:y>0.96611</cdr:y>
    </cdr:to>
    <cdr:sp macro="" textlink="">
      <cdr:nvSpPr>
        <cdr:cNvPr id="11" name="TextBox 1">
          <a:extLst xmlns:a="http://schemas.openxmlformats.org/drawingml/2006/main">
            <a:ext uri="{FF2B5EF4-FFF2-40B4-BE49-F238E27FC236}">
              <a16:creationId xmlns:a16="http://schemas.microsoft.com/office/drawing/2014/main" id="{86A434B5-309A-CB03-9C25-6EB0C622B90A}"/>
            </a:ext>
          </a:extLst>
        </cdr:cNvPr>
        <cdr:cNvSpPr txBox="1"/>
      </cdr:nvSpPr>
      <cdr:spPr>
        <a:xfrm xmlns:a="http://schemas.openxmlformats.org/drawingml/2006/main">
          <a:off x="6308820" y="3696743"/>
          <a:ext cx="1656364" cy="243832"/>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400">
              <a:latin typeface="Arial" panose="020B0604020202020204" pitchFamily="34" charset="0"/>
              <a:cs typeface="Arial" panose="020B0604020202020204" pitchFamily="34" charset="0"/>
            </a:rPr>
            <a:t>Transport</a:t>
          </a:r>
        </a:p>
      </cdr:txBody>
    </cdr:sp>
  </cdr:relSizeAnchor>
  <cdr:relSizeAnchor xmlns:cdr="http://schemas.openxmlformats.org/drawingml/2006/chartDrawing">
    <cdr:from>
      <cdr:x>0.13752</cdr:x>
      <cdr:y>0.85533</cdr:y>
    </cdr:from>
    <cdr:to>
      <cdr:x>0.23146</cdr:x>
      <cdr:y>0.91511</cdr:y>
    </cdr:to>
    <cdr:sp macro="" textlink="">
      <cdr:nvSpPr>
        <cdr:cNvPr id="16" name="TextBox 1">
          <a:extLst xmlns:a="http://schemas.openxmlformats.org/drawingml/2006/main">
            <a:ext uri="{FF2B5EF4-FFF2-40B4-BE49-F238E27FC236}">
              <a16:creationId xmlns:a16="http://schemas.microsoft.com/office/drawing/2014/main" id="{47CEAAC9-60BF-8F4D-8CB0-85DED2A28F59}"/>
            </a:ext>
          </a:extLst>
        </cdr:cNvPr>
        <cdr:cNvSpPr txBox="1"/>
      </cdr:nvSpPr>
      <cdr:spPr>
        <a:xfrm xmlns:a="http://schemas.openxmlformats.org/drawingml/2006/main">
          <a:off x="1472725" y="3491982"/>
          <a:ext cx="1005989" cy="244059"/>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2005</a:t>
          </a:r>
        </a:p>
      </cdr:txBody>
    </cdr:sp>
  </cdr:relSizeAnchor>
  <cdr:relSizeAnchor xmlns:cdr="http://schemas.openxmlformats.org/drawingml/2006/chartDrawing">
    <cdr:from>
      <cdr:x>0.55333</cdr:x>
      <cdr:y>0.85063</cdr:y>
    </cdr:from>
    <cdr:to>
      <cdr:x>0.64727</cdr:x>
      <cdr:y>0.91041</cdr:y>
    </cdr:to>
    <cdr:sp macro="" textlink="">
      <cdr:nvSpPr>
        <cdr:cNvPr id="17" name="TextBox 1">
          <a:extLst xmlns:a="http://schemas.openxmlformats.org/drawingml/2006/main">
            <a:ext uri="{FF2B5EF4-FFF2-40B4-BE49-F238E27FC236}">
              <a16:creationId xmlns:a16="http://schemas.microsoft.com/office/drawing/2014/main" id="{DBA6AC86-9D9C-C0EA-18E7-C7C16D90D240}"/>
            </a:ext>
          </a:extLst>
        </cdr:cNvPr>
        <cdr:cNvSpPr txBox="1"/>
      </cdr:nvSpPr>
      <cdr:spPr>
        <a:xfrm xmlns:a="http://schemas.openxmlformats.org/drawingml/2006/main">
          <a:off x="5925547" y="3472793"/>
          <a:ext cx="1005989" cy="244060"/>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2005</a:t>
          </a:r>
        </a:p>
      </cdr:txBody>
    </cdr:sp>
  </cdr:relSizeAnchor>
  <cdr:relSizeAnchor xmlns:cdr="http://schemas.openxmlformats.org/drawingml/2006/chartDrawing">
    <cdr:from>
      <cdr:x>0.27815</cdr:x>
      <cdr:y>0.85764</cdr:y>
    </cdr:from>
    <cdr:to>
      <cdr:x>0.37209</cdr:x>
      <cdr:y>0.91742</cdr:y>
    </cdr:to>
    <cdr:sp macro="" textlink="">
      <cdr:nvSpPr>
        <cdr:cNvPr id="18" name="TextBox 1">
          <a:extLst xmlns:a="http://schemas.openxmlformats.org/drawingml/2006/main">
            <a:ext uri="{FF2B5EF4-FFF2-40B4-BE49-F238E27FC236}">
              <a16:creationId xmlns:a16="http://schemas.microsoft.com/office/drawing/2014/main" id="{398A8521-909B-32EC-5E47-ADD45E75A2DA}"/>
            </a:ext>
          </a:extLst>
        </cdr:cNvPr>
        <cdr:cNvSpPr txBox="1"/>
      </cdr:nvSpPr>
      <cdr:spPr>
        <a:xfrm xmlns:a="http://schemas.openxmlformats.org/drawingml/2006/main">
          <a:off x="2978621" y="3501438"/>
          <a:ext cx="1005989" cy="244059"/>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2024</a:t>
          </a:r>
        </a:p>
      </cdr:txBody>
    </cdr:sp>
  </cdr:relSizeAnchor>
  <cdr:relSizeAnchor xmlns:cdr="http://schemas.openxmlformats.org/drawingml/2006/chartDrawing">
    <cdr:from>
      <cdr:x>0.69048</cdr:x>
      <cdr:y>0.85062</cdr:y>
    </cdr:from>
    <cdr:to>
      <cdr:x>0.78442</cdr:x>
      <cdr:y>0.91039</cdr:y>
    </cdr:to>
    <cdr:sp macro="" textlink="">
      <cdr:nvSpPr>
        <cdr:cNvPr id="19" name="TextBox 1">
          <a:extLst xmlns:a="http://schemas.openxmlformats.org/drawingml/2006/main">
            <a:ext uri="{FF2B5EF4-FFF2-40B4-BE49-F238E27FC236}">
              <a16:creationId xmlns:a16="http://schemas.microsoft.com/office/drawing/2014/main" id="{398A8521-909B-32EC-5E47-ADD45E75A2DA}"/>
            </a:ext>
          </a:extLst>
        </cdr:cNvPr>
        <cdr:cNvSpPr txBox="1"/>
      </cdr:nvSpPr>
      <cdr:spPr>
        <a:xfrm xmlns:a="http://schemas.openxmlformats.org/drawingml/2006/main">
          <a:off x="7394194" y="3472765"/>
          <a:ext cx="1005989" cy="244019"/>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2024</a:t>
          </a:r>
        </a:p>
      </cdr:txBody>
    </cdr:sp>
  </cdr:relSizeAnchor>
  <cdr:relSizeAnchor xmlns:cdr="http://schemas.openxmlformats.org/drawingml/2006/chartDrawing">
    <cdr:from>
      <cdr:x>0.09377</cdr:x>
      <cdr:y>0.8526</cdr:y>
    </cdr:from>
    <cdr:to>
      <cdr:x>0.3769</cdr:x>
      <cdr:y>0.85454</cdr:y>
    </cdr:to>
    <cdr:cxnSp macro="">
      <cdr:nvCxnSpPr>
        <cdr:cNvPr id="29" name="Straight Connector 28">
          <a:extLst xmlns:a="http://schemas.openxmlformats.org/drawingml/2006/main">
            <a:ext uri="{FF2B5EF4-FFF2-40B4-BE49-F238E27FC236}">
              <a16:creationId xmlns:a16="http://schemas.microsoft.com/office/drawing/2014/main" id="{26A22A5A-7B27-0F98-FDBC-172B5E3BC3B1}"/>
            </a:ext>
          </a:extLst>
        </cdr:cNvPr>
        <cdr:cNvCxnSpPr/>
      </cdr:nvCxnSpPr>
      <cdr:spPr>
        <a:xfrm xmlns:a="http://schemas.openxmlformats.org/drawingml/2006/main">
          <a:off x="1117282" y="3489326"/>
          <a:ext cx="3373438" cy="7938"/>
        </a:xfrm>
        <a:prstGeom xmlns:a="http://schemas.openxmlformats.org/drawingml/2006/main" prst="line">
          <a:avLst/>
        </a:prstGeom>
        <a:ln xmlns:a="http://schemas.openxmlformats.org/drawingml/2006/main">
          <a:solidFill>
            <a:schemeClr val="bg2">
              <a:lumMod val="9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0.51589</cdr:x>
      <cdr:y>0.85221</cdr:y>
    </cdr:from>
    <cdr:to>
      <cdr:x>0.79902</cdr:x>
      <cdr:y>0.85415</cdr:y>
    </cdr:to>
    <cdr:cxnSp macro="">
      <cdr:nvCxnSpPr>
        <cdr:cNvPr id="33" name="Straight Connector 32">
          <a:extLst xmlns:a="http://schemas.openxmlformats.org/drawingml/2006/main">
            <a:ext uri="{FF2B5EF4-FFF2-40B4-BE49-F238E27FC236}">
              <a16:creationId xmlns:a16="http://schemas.microsoft.com/office/drawing/2014/main" id="{D1F56530-C719-088A-8108-0A8EF3845B7F}"/>
            </a:ext>
          </a:extLst>
        </cdr:cNvPr>
        <cdr:cNvCxnSpPr/>
      </cdr:nvCxnSpPr>
      <cdr:spPr>
        <a:xfrm xmlns:a="http://schemas.openxmlformats.org/drawingml/2006/main">
          <a:off x="6146800" y="3487737"/>
          <a:ext cx="3373438" cy="7938"/>
        </a:xfrm>
        <a:prstGeom xmlns:a="http://schemas.openxmlformats.org/drawingml/2006/main" prst="line">
          <a:avLst/>
        </a:prstGeom>
        <a:ln xmlns:a="http://schemas.openxmlformats.org/drawingml/2006/main">
          <a:solidFill>
            <a:schemeClr val="bg2">
              <a:lumMod val="9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0.6447</cdr:x>
      <cdr:y>0.33935</cdr:y>
    </cdr:from>
    <cdr:to>
      <cdr:x>0.69006</cdr:x>
      <cdr:y>0.71692</cdr:y>
    </cdr:to>
    <cdr:cxnSp macro="">
      <cdr:nvCxnSpPr>
        <cdr:cNvPr id="34" name="Straight Connector 33">
          <a:extLst xmlns:a="http://schemas.openxmlformats.org/drawingml/2006/main">
            <a:ext uri="{FF2B5EF4-FFF2-40B4-BE49-F238E27FC236}">
              <a16:creationId xmlns:a16="http://schemas.microsoft.com/office/drawing/2014/main" id="{BFE2D796-E9FF-4399-6299-0DE1BC63A66F}"/>
            </a:ext>
          </a:extLst>
        </cdr:cNvPr>
        <cdr:cNvCxnSpPr/>
      </cdr:nvCxnSpPr>
      <cdr:spPr>
        <a:xfrm xmlns:a="http://schemas.openxmlformats.org/drawingml/2006/main">
          <a:off x="6902820" y="1384146"/>
          <a:ext cx="485616" cy="1540029"/>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0.64502</cdr:x>
      <cdr:y>0.26516</cdr:y>
    </cdr:from>
    <cdr:to>
      <cdr:x>0.69095</cdr:x>
      <cdr:y>0.70057</cdr:y>
    </cdr:to>
    <cdr:cxnSp macro="">
      <cdr:nvCxnSpPr>
        <cdr:cNvPr id="36" name="Straight Connector 35">
          <a:extLst xmlns:a="http://schemas.openxmlformats.org/drawingml/2006/main">
            <a:ext uri="{FF2B5EF4-FFF2-40B4-BE49-F238E27FC236}">
              <a16:creationId xmlns:a16="http://schemas.microsoft.com/office/drawing/2014/main" id="{BC34BD49-CEB2-4A7E-EF4D-EA364C7178FC}"/>
            </a:ext>
          </a:extLst>
        </cdr:cNvPr>
        <cdr:cNvCxnSpPr/>
      </cdr:nvCxnSpPr>
      <cdr:spPr>
        <a:xfrm xmlns:a="http://schemas.openxmlformats.org/drawingml/2006/main">
          <a:off x="6906246" y="1081543"/>
          <a:ext cx="491715" cy="1775957"/>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9.xml><?xml version="1.0" encoding="utf-8"?>
<c:userShapes xmlns:c="http://schemas.openxmlformats.org/drawingml/2006/chart">
  <cdr:relSizeAnchor xmlns:cdr="http://schemas.openxmlformats.org/drawingml/2006/chartDrawing">
    <cdr:from>
      <cdr:x>0.22837</cdr:x>
      <cdr:y>0.37169</cdr:y>
    </cdr:from>
    <cdr:to>
      <cdr:x>0.27463</cdr:x>
      <cdr:y>0.56952</cdr:y>
    </cdr:to>
    <cdr:cxnSp macro="">
      <cdr:nvCxnSpPr>
        <cdr:cNvPr id="4" name="Straight Connector 3">
          <a:extLst xmlns:a="http://schemas.openxmlformats.org/drawingml/2006/main">
            <a:ext uri="{FF2B5EF4-FFF2-40B4-BE49-F238E27FC236}">
              <a16:creationId xmlns:a16="http://schemas.microsoft.com/office/drawing/2014/main" id="{24C7C56C-1A38-1C70-8305-8A2474DC989D}"/>
            </a:ext>
          </a:extLst>
        </cdr:cNvPr>
        <cdr:cNvCxnSpPr/>
      </cdr:nvCxnSpPr>
      <cdr:spPr>
        <a:xfrm xmlns:a="http://schemas.openxmlformats.org/drawingml/2006/main">
          <a:off x="2437990" y="1363747"/>
          <a:ext cx="493804" cy="725825"/>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0.22936</cdr:x>
      <cdr:y>0.53348</cdr:y>
    </cdr:from>
    <cdr:to>
      <cdr:x>0.27373</cdr:x>
      <cdr:y>0.63701</cdr:y>
    </cdr:to>
    <cdr:cxnSp macro="">
      <cdr:nvCxnSpPr>
        <cdr:cNvPr id="6" name="Straight Connector 5">
          <a:extLst xmlns:a="http://schemas.openxmlformats.org/drawingml/2006/main">
            <a:ext uri="{FF2B5EF4-FFF2-40B4-BE49-F238E27FC236}">
              <a16:creationId xmlns:a16="http://schemas.microsoft.com/office/drawing/2014/main" id="{22C7F5D5-EAC5-F049-B655-A92DD8B2B442}"/>
            </a:ext>
          </a:extLst>
        </cdr:cNvPr>
        <cdr:cNvCxnSpPr/>
      </cdr:nvCxnSpPr>
      <cdr:spPr>
        <a:xfrm xmlns:a="http://schemas.openxmlformats.org/drawingml/2006/main">
          <a:off x="2448583" y="1957338"/>
          <a:ext cx="473686" cy="379884"/>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0.16426</cdr:x>
      <cdr:y>0.32677</cdr:y>
    </cdr:from>
    <cdr:to>
      <cdr:x>0.35144</cdr:x>
      <cdr:y>0.41618</cdr:y>
    </cdr:to>
    <cdr:sp macro="" textlink="">
      <cdr:nvSpPr>
        <cdr:cNvPr id="8" name="TextBox 7">
          <a:extLst xmlns:a="http://schemas.openxmlformats.org/drawingml/2006/main">
            <a:ext uri="{FF2B5EF4-FFF2-40B4-BE49-F238E27FC236}">
              <a16:creationId xmlns:a16="http://schemas.microsoft.com/office/drawing/2014/main" id="{0D563CCB-5B5D-F0B2-41FB-A2C0CD27181C}"/>
            </a:ext>
          </a:extLst>
        </cdr:cNvPr>
        <cdr:cNvSpPr txBox="1"/>
      </cdr:nvSpPr>
      <cdr:spPr>
        <a:xfrm xmlns:a="http://schemas.openxmlformats.org/drawingml/2006/main">
          <a:off x="1157281" y="1083850"/>
          <a:ext cx="1318764" cy="29653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BE" sz="1100"/>
        </a:p>
      </cdr:txBody>
    </cdr:sp>
  </cdr:relSizeAnchor>
  <cdr:relSizeAnchor xmlns:cdr="http://schemas.openxmlformats.org/drawingml/2006/chartDrawing">
    <cdr:from>
      <cdr:x>0.04022</cdr:x>
      <cdr:y>0.42017</cdr:y>
    </cdr:from>
    <cdr:to>
      <cdr:x>0.12234</cdr:x>
      <cdr:y>0.4879</cdr:y>
    </cdr:to>
    <cdr:sp macro="" textlink="">
      <cdr:nvSpPr>
        <cdr:cNvPr id="2" name="TextBox 1">
          <a:extLst xmlns:a="http://schemas.openxmlformats.org/drawingml/2006/main">
            <a:ext uri="{FF2B5EF4-FFF2-40B4-BE49-F238E27FC236}">
              <a16:creationId xmlns:a16="http://schemas.microsoft.com/office/drawing/2014/main" id="{35C30F10-321B-6B77-4FBC-093E1BD76D5E}"/>
            </a:ext>
          </a:extLst>
        </cdr:cNvPr>
        <cdr:cNvSpPr txBox="1"/>
      </cdr:nvSpPr>
      <cdr:spPr>
        <a:xfrm xmlns:a="http://schemas.openxmlformats.org/drawingml/2006/main">
          <a:off x="429385" y="1541608"/>
          <a:ext cx="876682" cy="248504"/>
        </a:xfrm>
        <a:prstGeom xmlns:a="http://schemas.openxmlformats.org/drawingml/2006/main" prst="rect">
          <a:avLst/>
        </a:prstGeom>
      </cdr:spPr>
      <cdr:txBody>
        <a:bodyPr xmlns:a="http://schemas.openxmlformats.org/drawingml/2006/main" vertOverflow="clip" wrap="none" rtlCol="0" anchor="ctr"/>
        <a:lstStyle xmlns:a="http://schemas.openxmlformats.org/drawingml/2006/main"/>
        <a:p xmlns:a="http://schemas.openxmlformats.org/drawingml/2006/main">
          <a:pPr algn="r"/>
          <a:r>
            <a:rPr lang="fr-BE" sz="1200">
              <a:solidFill>
                <a:srgbClr val="FF0000"/>
              </a:solidFill>
              <a:latin typeface="Arial" panose="020B0604020202020204" pitchFamily="34" charset="0"/>
              <a:cs typeface="Arial" panose="020B0604020202020204" pitchFamily="34" charset="0"/>
            </a:rPr>
            <a:t>Mazout</a:t>
          </a:r>
        </a:p>
      </cdr:txBody>
    </cdr:sp>
  </cdr:relSizeAnchor>
  <cdr:relSizeAnchor xmlns:cdr="http://schemas.openxmlformats.org/drawingml/2006/chartDrawing">
    <cdr:from>
      <cdr:x>0.02881</cdr:x>
      <cdr:y>0.51628</cdr:y>
    </cdr:from>
    <cdr:to>
      <cdr:x>0.12242</cdr:x>
      <cdr:y>0.58401</cdr:y>
    </cdr:to>
    <cdr:sp macro="" textlink="">
      <cdr:nvSpPr>
        <cdr:cNvPr id="3" name="TextBox 1">
          <a:extLst xmlns:a="http://schemas.openxmlformats.org/drawingml/2006/main">
            <a:ext uri="{FF2B5EF4-FFF2-40B4-BE49-F238E27FC236}">
              <a16:creationId xmlns:a16="http://schemas.microsoft.com/office/drawing/2014/main" id="{E5DA3231-4C0E-6B6F-92E7-4A0BB3283235}"/>
            </a:ext>
          </a:extLst>
        </cdr:cNvPr>
        <cdr:cNvSpPr txBox="1"/>
      </cdr:nvSpPr>
      <cdr:spPr>
        <a:xfrm xmlns:a="http://schemas.openxmlformats.org/drawingml/2006/main">
          <a:off x="307600" y="1894245"/>
          <a:ext cx="999344" cy="248504"/>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BE" sz="1200">
              <a:solidFill>
                <a:srgbClr val="0070C0"/>
              </a:solidFill>
              <a:latin typeface="Arial" panose="020B0604020202020204" pitchFamily="34" charset="0"/>
              <a:cs typeface="Arial" panose="020B0604020202020204" pitchFamily="34" charset="0"/>
            </a:rPr>
            <a:t>Gaz naturel</a:t>
          </a:r>
        </a:p>
      </cdr:txBody>
    </cdr:sp>
  </cdr:relSizeAnchor>
  <cdr:relSizeAnchor xmlns:cdr="http://schemas.openxmlformats.org/drawingml/2006/chartDrawing">
    <cdr:from>
      <cdr:x>0.29408</cdr:x>
      <cdr:y>0.11945</cdr:y>
    </cdr:from>
    <cdr:to>
      <cdr:x>0.5596</cdr:x>
      <cdr:y>0.20938</cdr:y>
    </cdr:to>
    <cdr:sp macro="" textlink="">
      <cdr:nvSpPr>
        <cdr:cNvPr id="5" name="TextBox 4">
          <a:extLst xmlns:a="http://schemas.openxmlformats.org/drawingml/2006/main">
            <a:ext uri="{FF2B5EF4-FFF2-40B4-BE49-F238E27FC236}">
              <a16:creationId xmlns:a16="http://schemas.microsoft.com/office/drawing/2014/main" id="{57C3AE48-364B-D364-A5BE-9A30C58246E0}"/>
            </a:ext>
          </a:extLst>
        </cdr:cNvPr>
        <cdr:cNvSpPr txBox="1"/>
      </cdr:nvSpPr>
      <cdr:spPr>
        <a:xfrm xmlns:a="http://schemas.openxmlformats.org/drawingml/2006/main">
          <a:off x="3510780" y="481238"/>
          <a:ext cx="3169778" cy="36229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fr-BE" sz="1800">
              <a:latin typeface="Arial" panose="020B0604020202020204" pitchFamily="34" charset="0"/>
              <a:cs typeface="Arial" panose="020B0604020202020204" pitchFamily="34" charset="0"/>
            </a:rPr>
            <a:t>Emissions de PM2.5</a:t>
          </a:r>
          <a:endParaRPr lang="fr-BE" sz="1800" baseline="-25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0.13039</cdr:x>
      <cdr:y>0.31251</cdr:y>
    </cdr:from>
    <cdr:to>
      <cdr:x>0.20922</cdr:x>
      <cdr:y>0.37444</cdr:y>
    </cdr:to>
    <cdr:sp macro="" textlink="">
      <cdr:nvSpPr>
        <cdr:cNvPr id="7" name="TextBox 23">
          <a:extLst xmlns:a="http://schemas.openxmlformats.org/drawingml/2006/main">
            <a:ext uri="{FF2B5EF4-FFF2-40B4-BE49-F238E27FC236}">
              <a16:creationId xmlns:a16="http://schemas.microsoft.com/office/drawing/2014/main" id="{00000000-0008-0000-0200-000018000000}"/>
            </a:ext>
          </a:extLst>
        </cdr:cNvPr>
        <cdr:cNvSpPr txBox="1"/>
      </cdr:nvSpPr>
      <cdr:spPr>
        <a:xfrm xmlns:a="http://schemas.openxmlformats.org/drawingml/2006/main">
          <a:off x="1392005" y="1146597"/>
          <a:ext cx="841559" cy="22724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BE" sz="1100" b="1">
              <a:solidFill>
                <a:schemeClr val="bg1">
                  <a:lumMod val="50000"/>
                </a:schemeClr>
              </a:solidFill>
              <a:latin typeface="Arial" panose="020B0604020202020204" pitchFamily="34" charset="0"/>
              <a:cs typeface="Arial" panose="020B0604020202020204" pitchFamily="34" charset="0"/>
            </a:rPr>
            <a:t>0,22 kt</a:t>
          </a:r>
        </a:p>
      </cdr:txBody>
    </cdr:sp>
  </cdr:relSizeAnchor>
  <cdr:relSizeAnchor xmlns:cdr="http://schemas.openxmlformats.org/drawingml/2006/chartDrawing">
    <cdr:from>
      <cdr:x>0.26778</cdr:x>
      <cdr:y>0.50721</cdr:y>
    </cdr:from>
    <cdr:to>
      <cdr:x>0.34661</cdr:x>
      <cdr:y>0.56941</cdr:y>
    </cdr:to>
    <cdr:sp macro="" textlink="">
      <cdr:nvSpPr>
        <cdr:cNvPr id="9" name="TextBox 23">
          <a:extLst xmlns:a="http://schemas.openxmlformats.org/drawingml/2006/main">
            <a:ext uri="{FF2B5EF4-FFF2-40B4-BE49-F238E27FC236}">
              <a16:creationId xmlns:a16="http://schemas.microsoft.com/office/drawing/2014/main" id="{00000000-0008-0000-0200-000018000000}"/>
            </a:ext>
          </a:extLst>
        </cdr:cNvPr>
        <cdr:cNvSpPr txBox="1"/>
      </cdr:nvSpPr>
      <cdr:spPr>
        <a:xfrm xmlns:a="http://schemas.openxmlformats.org/drawingml/2006/main">
          <a:off x="2858669" y="1860972"/>
          <a:ext cx="841559" cy="228198"/>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BE" sz="1100" b="1">
              <a:solidFill>
                <a:schemeClr val="bg1">
                  <a:lumMod val="50000"/>
                </a:schemeClr>
              </a:solidFill>
              <a:latin typeface="Arial" panose="020B0604020202020204" pitchFamily="34" charset="0"/>
              <a:cs typeface="Arial" panose="020B0604020202020204" pitchFamily="34" charset="0"/>
            </a:rPr>
            <a:t>0,13 kt</a:t>
          </a:r>
        </a:p>
      </cdr:txBody>
    </cdr:sp>
  </cdr:relSizeAnchor>
  <cdr:relSizeAnchor xmlns:cdr="http://schemas.openxmlformats.org/drawingml/2006/chartDrawing">
    <cdr:from>
      <cdr:x>0.78614</cdr:x>
      <cdr:y>0.74091</cdr:y>
    </cdr:from>
    <cdr:to>
      <cdr:x>0.98182</cdr:x>
      <cdr:y>0.83781</cdr:y>
    </cdr:to>
    <cdr:sp macro="" textlink="">
      <cdr:nvSpPr>
        <cdr:cNvPr id="13" name="TextBox 1">
          <a:extLst xmlns:a="http://schemas.openxmlformats.org/drawingml/2006/main">
            <a:ext uri="{FF2B5EF4-FFF2-40B4-BE49-F238E27FC236}">
              <a16:creationId xmlns:a16="http://schemas.microsoft.com/office/drawing/2014/main" id="{CED17645-711F-61DD-AD56-AD872133CEFD}"/>
            </a:ext>
          </a:extLst>
        </cdr:cNvPr>
        <cdr:cNvSpPr txBox="1"/>
      </cdr:nvSpPr>
      <cdr:spPr>
        <a:xfrm xmlns:a="http://schemas.openxmlformats.org/drawingml/2006/main">
          <a:off x="8392506" y="2718425"/>
          <a:ext cx="2089005" cy="355530"/>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fr-BE" sz="1200">
              <a:solidFill>
                <a:srgbClr val="7030A0"/>
              </a:solidFill>
              <a:latin typeface="Arial" panose="020B0604020202020204" pitchFamily="34" charset="0"/>
              <a:cs typeface="Arial" panose="020B0604020202020204" pitchFamily="34" charset="0"/>
            </a:rPr>
            <a:t>Abrasion des routes ; </a:t>
          </a:r>
        </a:p>
        <a:p xmlns:a="http://schemas.openxmlformats.org/drawingml/2006/main">
          <a:pPr algn="l"/>
          <a:r>
            <a:rPr lang="fr-BE" sz="1200">
              <a:solidFill>
                <a:srgbClr val="7030A0"/>
              </a:solidFill>
              <a:latin typeface="Arial" panose="020B0604020202020204" pitchFamily="34" charset="0"/>
              <a:cs typeface="Arial" panose="020B0604020202020204" pitchFamily="34" charset="0"/>
            </a:rPr>
            <a:t>usure</a:t>
          </a:r>
          <a:r>
            <a:rPr lang="fr-BE" sz="1200" baseline="0">
              <a:solidFill>
                <a:srgbClr val="7030A0"/>
              </a:solidFill>
              <a:latin typeface="Arial" panose="020B0604020202020204" pitchFamily="34" charset="0"/>
              <a:cs typeface="Arial" panose="020B0604020202020204" pitchFamily="34" charset="0"/>
            </a:rPr>
            <a:t> des pneus et des freins </a:t>
          </a:r>
          <a:endParaRPr lang="fr-BE" sz="1200">
            <a:solidFill>
              <a:srgbClr val="7030A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0.54108</cdr:x>
      <cdr:y>0.1148</cdr:y>
    </cdr:from>
    <cdr:to>
      <cdr:x>0.61991</cdr:x>
      <cdr:y>0.16959</cdr:y>
    </cdr:to>
    <cdr:sp macro="" textlink="">
      <cdr:nvSpPr>
        <cdr:cNvPr id="14" name="TextBox 23">
          <a:extLst xmlns:a="http://schemas.openxmlformats.org/drawingml/2006/main">
            <a:ext uri="{FF2B5EF4-FFF2-40B4-BE49-F238E27FC236}">
              <a16:creationId xmlns:a16="http://schemas.microsoft.com/office/drawing/2014/main" id="{F8D3F8C0-417E-636A-30CB-9BEFFC9B9B55}"/>
            </a:ext>
          </a:extLst>
        </cdr:cNvPr>
        <cdr:cNvSpPr txBox="1"/>
      </cdr:nvSpPr>
      <cdr:spPr>
        <a:xfrm xmlns:a="http://schemas.openxmlformats.org/drawingml/2006/main">
          <a:off x="5776375" y="421207"/>
          <a:ext cx="841559" cy="201026"/>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BE" sz="1100" b="1">
              <a:solidFill>
                <a:schemeClr val="bg1">
                  <a:lumMod val="50000"/>
                </a:schemeClr>
              </a:solidFill>
              <a:latin typeface="Arial" panose="020B0604020202020204" pitchFamily="34" charset="0"/>
              <a:cs typeface="Arial" panose="020B0604020202020204" pitchFamily="34" charset="0"/>
            </a:rPr>
            <a:t>0,31 kt</a:t>
          </a:r>
        </a:p>
      </cdr:txBody>
    </cdr:sp>
  </cdr:relSizeAnchor>
  <cdr:relSizeAnchor xmlns:cdr="http://schemas.openxmlformats.org/drawingml/2006/chartDrawing">
    <cdr:from>
      <cdr:x>0.67995</cdr:x>
      <cdr:y>0.61777</cdr:y>
    </cdr:from>
    <cdr:to>
      <cdr:x>0.75877</cdr:x>
      <cdr:y>0.67256</cdr:y>
    </cdr:to>
    <cdr:sp macro="" textlink="">
      <cdr:nvSpPr>
        <cdr:cNvPr id="15" name="TextBox 23">
          <a:extLst xmlns:a="http://schemas.openxmlformats.org/drawingml/2006/main">
            <a:ext uri="{FF2B5EF4-FFF2-40B4-BE49-F238E27FC236}">
              <a16:creationId xmlns:a16="http://schemas.microsoft.com/office/drawing/2014/main" id="{F8D3F8C0-417E-636A-30CB-9BEFFC9B9B55}"/>
            </a:ext>
          </a:extLst>
        </cdr:cNvPr>
        <cdr:cNvSpPr txBox="1"/>
      </cdr:nvSpPr>
      <cdr:spPr>
        <a:xfrm xmlns:a="http://schemas.openxmlformats.org/drawingml/2006/main">
          <a:off x="7258887" y="2266599"/>
          <a:ext cx="841452" cy="201026"/>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BE" sz="1100" b="1">
              <a:solidFill>
                <a:schemeClr val="bg1">
                  <a:lumMod val="50000"/>
                </a:schemeClr>
              </a:solidFill>
              <a:latin typeface="Arial" panose="020B0604020202020204" pitchFamily="34" charset="0"/>
              <a:cs typeface="Arial" panose="020B0604020202020204" pitchFamily="34" charset="0"/>
            </a:rPr>
            <a:t>0,08 kt</a:t>
          </a:r>
        </a:p>
      </cdr:txBody>
    </cdr:sp>
  </cdr:relSizeAnchor>
  <cdr:relSizeAnchor xmlns:cdr="http://schemas.openxmlformats.org/drawingml/2006/chartDrawing">
    <cdr:from>
      <cdr:x>0.78608</cdr:x>
      <cdr:y>0.66332</cdr:y>
    </cdr:from>
    <cdr:to>
      <cdr:x>0.87165</cdr:x>
      <cdr:y>0.73105</cdr:y>
    </cdr:to>
    <cdr:sp macro="" textlink="">
      <cdr:nvSpPr>
        <cdr:cNvPr id="26" name="TextBox 1">
          <a:extLst xmlns:a="http://schemas.openxmlformats.org/drawingml/2006/main">
            <a:ext uri="{FF2B5EF4-FFF2-40B4-BE49-F238E27FC236}">
              <a16:creationId xmlns:a16="http://schemas.microsoft.com/office/drawing/2014/main" id="{F7EE0BE4-9C3F-7699-1F8A-1A8E5137E6DD}"/>
            </a:ext>
          </a:extLst>
        </cdr:cNvPr>
        <cdr:cNvSpPr txBox="1"/>
      </cdr:nvSpPr>
      <cdr:spPr>
        <a:xfrm xmlns:a="http://schemas.openxmlformats.org/drawingml/2006/main">
          <a:off x="8391840" y="2433735"/>
          <a:ext cx="913512" cy="248503"/>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fr-BE" sz="1200">
              <a:solidFill>
                <a:schemeClr val="tx1">
                  <a:lumMod val="75000"/>
                  <a:lumOff val="25000"/>
                </a:schemeClr>
              </a:solidFill>
              <a:latin typeface="Arial" panose="020B0604020202020204" pitchFamily="34" charset="0"/>
              <a:cs typeface="Arial" panose="020B0604020202020204" pitchFamily="34" charset="0"/>
            </a:rPr>
            <a:t>Diesel</a:t>
          </a:r>
        </a:p>
      </cdr:txBody>
    </cdr:sp>
  </cdr:relSizeAnchor>
  <cdr:relSizeAnchor xmlns:cdr="http://schemas.openxmlformats.org/drawingml/2006/chartDrawing">
    <cdr:from>
      <cdr:x>0.02794</cdr:x>
      <cdr:y>0.60282</cdr:y>
    </cdr:from>
    <cdr:to>
      <cdr:x>0.12155</cdr:x>
      <cdr:y>0.67055</cdr:y>
    </cdr:to>
    <cdr:sp macro="" textlink="">
      <cdr:nvSpPr>
        <cdr:cNvPr id="10" name="TextBox 1">
          <a:extLst xmlns:a="http://schemas.openxmlformats.org/drawingml/2006/main">
            <a:ext uri="{FF2B5EF4-FFF2-40B4-BE49-F238E27FC236}">
              <a16:creationId xmlns:a16="http://schemas.microsoft.com/office/drawing/2014/main" id="{6A1AF602-5C52-9630-0681-50FDB221332C}"/>
            </a:ext>
          </a:extLst>
        </cdr:cNvPr>
        <cdr:cNvSpPr txBox="1"/>
      </cdr:nvSpPr>
      <cdr:spPr>
        <a:xfrm xmlns:a="http://schemas.openxmlformats.org/drawingml/2006/main">
          <a:off x="298288" y="2211763"/>
          <a:ext cx="999345" cy="248503"/>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BE" sz="1200">
              <a:solidFill>
                <a:schemeClr val="accent2">
                  <a:lumMod val="50000"/>
                </a:schemeClr>
              </a:solidFill>
              <a:latin typeface="Arial" panose="020B0604020202020204" pitchFamily="34" charset="0"/>
              <a:cs typeface="Arial" panose="020B0604020202020204" pitchFamily="34" charset="0"/>
            </a:rPr>
            <a:t>Bois</a:t>
          </a:r>
        </a:p>
      </cdr:txBody>
    </cdr:sp>
  </cdr:relSizeAnchor>
  <cdr:relSizeAnchor xmlns:cdr="http://schemas.openxmlformats.org/drawingml/2006/chartDrawing">
    <cdr:from>
      <cdr:x>0.02794</cdr:x>
      <cdr:y>0.75227</cdr:y>
    </cdr:from>
    <cdr:to>
      <cdr:x>0.12155</cdr:x>
      <cdr:y>0.8459</cdr:y>
    </cdr:to>
    <cdr:sp macro="" textlink="">
      <cdr:nvSpPr>
        <cdr:cNvPr id="11" name="TextBox 1">
          <a:extLst xmlns:a="http://schemas.openxmlformats.org/drawingml/2006/main">
            <a:ext uri="{FF2B5EF4-FFF2-40B4-BE49-F238E27FC236}">
              <a16:creationId xmlns:a16="http://schemas.microsoft.com/office/drawing/2014/main" id="{6A1AF602-5C52-9630-0681-50FDB221332C}"/>
            </a:ext>
          </a:extLst>
        </cdr:cNvPr>
        <cdr:cNvSpPr txBox="1"/>
      </cdr:nvSpPr>
      <cdr:spPr>
        <a:xfrm xmlns:a="http://schemas.openxmlformats.org/drawingml/2006/main">
          <a:off x="298229" y="2760096"/>
          <a:ext cx="999344" cy="343531"/>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BE" sz="1200">
              <a:solidFill>
                <a:schemeClr val="tx1">
                  <a:lumMod val="65000"/>
                  <a:lumOff val="35000"/>
                </a:schemeClr>
              </a:solidFill>
              <a:latin typeface="Arial" panose="020B0604020202020204" pitchFamily="34" charset="0"/>
              <a:cs typeface="Arial" panose="020B0604020202020204" pitchFamily="34" charset="0"/>
            </a:rPr>
            <a:t>Charbon de</a:t>
          </a:r>
        </a:p>
        <a:p xmlns:a="http://schemas.openxmlformats.org/drawingml/2006/main">
          <a:pPr algn="r"/>
          <a:r>
            <a:rPr lang="fr-BE" sz="1200">
              <a:solidFill>
                <a:schemeClr val="tx1">
                  <a:lumMod val="65000"/>
                  <a:lumOff val="35000"/>
                </a:schemeClr>
              </a:solidFill>
              <a:latin typeface="Arial" panose="020B0604020202020204" pitchFamily="34" charset="0"/>
              <a:cs typeface="Arial" panose="020B0604020202020204" pitchFamily="34" charset="0"/>
            </a:rPr>
            <a:t>chauffage</a:t>
          </a:r>
        </a:p>
      </cdr:txBody>
    </cdr:sp>
  </cdr:relSizeAnchor>
  <cdr:relSizeAnchor xmlns:cdr="http://schemas.openxmlformats.org/drawingml/2006/chartDrawing">
    <cdr:from>
      <cdr:x>0.0138</cdr:x>
      <cdr:y>0.67405</cdr:y>
    </cdr:from>
    <cdr:to>
      <cdr:x>0.12307</cdr:x>
      <cdr:y>0.74178</cdr:y>
    </cdr:to>
    <cdr:sp macro="" textlink="">
      <cdr:nvSpPr>
        <cdr:cNvPr id="16" name="TextBox 1">
          <a:extLst xmlns:a="http://schemas.openxmlformats.org/drawingml/2006/main">
            <a:ext uri="{FF2B5EF4-FFF2-40B4-BE49-F238E27FC236}">
              <a16:creationId xmlns:a16="http://schemas.microsoft.com/office/drawing/2014/main" id="{6A1AF602-5C52-9630-0681-50FDB221332C}"/>
            </a:ext>
          </a:extLst>
        </cdr:cNvPr>
        <cdr:cNvSpPr txBox="1"/>
      </cdr:nvSpPr>
      <cdr:spPr>
        <a:xfrm xmlns:a="http://schemas.openxmlformats.org/drawingml/2006/main">
          <a:off x="139519" y="2470550"/>
          <a:ext cx="1105118" cy="248245"/>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BE" sz="1200">
              <a:solidFill>
                <a:sysClr val="windowText" lastClr="000000"/>
              </a:solidFill>
              <a:latin typeface="Arial" panose="020B0604020202020204" pitchFamily="34" charset="0"/>
              <a:cs typeface="Arial" panose="020B0604020202020204" pitchFamily="34" charset="0"/>
            </a:rPr>
            <a:t>Charbon</a:t>
          </a:r>
          <a:r>
            <a:rPr lang="fr-BE" sz="1200" baseline="0">
              <a:solidFill>
                <a:sysClr val="windowText" lastClr="000000"/>
              </a:solidFill>
              <a:latin typeface="Arial" panose="020B0604020202020204" pitchFamily="34" charset="0"/>
              <a:cs typeface="Arial" panose="020B0604020202020204" pitchFamily="34" charset="0"/>
            </a:rPr>
            <a:t> de bois</a:t>
          </a:r>
          <a:endParaRPr lang="fr-BE" sz="1200">
            <a:solidFill>
              <a:sysClr val="windowText" lastClr="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0.17264</cdr:x>
      <cdr:y>0.92375</cdr:y>
    </cdr:from>
    <cdr:to>
      <cdr:x>0.32774</cdr:x>
      <cdr:y>0.98353</cdr:y>
    </cdr:to>
    <cdr:sp macro="" textlink="">
      <cdr:nvSpPr>
        <cdr:cNvPr id="17" name="TextBox 1">
          <a:extLst xmlns:a="http://schemas.openxmlformats.org/drawingml/2006/main">
            <a:ext uri="{FF2B5EF4-FFF2-40B4-BE49-F238E27FC236}">
              <a16:creationId xmlns:a16="http://schemas.microsoft.com/office/drawing/2014/main" id="{86A434B5-309A-CB03-9C25-6EB0C622B90A}"/>
            </a:ext>
          </a:extLst>
        </cdr:cNvPr>
        <cdr:cNvSpPr txBox="1"/>
      </cdr:nvSpPr>
      <cdr:spPr>
        <a:xfrm xmlns:a="http://schemas.openxmlformats.org/drawingml/2006/main">
          <a:off x="1843015" y="3389253"/>
          <a:ext cx="1655788" cy="219335"/>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400">
              <a:latin typeface="Arial" panose="020B0604020202020204" pitchFamily="34" charset="0"/>
              <a:cs typeface="Arial" panose="020B0604020202020204" pitchFamily="34" charset="0"/>
            </a:rPr>
            <a:t>Batiments</a:t>
          </a:r>
        </a:p>
      </cdr:txBody>
    </cdr:sp>
  </cdr:relSizeAnchor>
  <cdr:relSizeAnchor xmlns:cdr="http://schemas.openxmlformats.org/drawingml/2006/chartDrawing">
    <cdr:from>
      <cdr:x>0.59094</cdr:x>
      <cdr:y>0.91634</cdr:y>
    </cdr:from>
    <cdr:to>
      <cdr:x>0.74605</cdr:x>
      <cdr:y>0.97611</cdr:y>
    </cdr:to>
    <cdr:sp macro="" textlink="">
      <cdr:nvSpPr>
        <cdr:cNvPr id="18" name="TextBox 1">
          <a:extLst xmlns:a="http://schemas.openxmlformats.org/drawingml/2006/main">
            <a:ext uri="{FF2B5EF4-FFF2-40B4-BE49-F238E27FC236}">
              <a16:creationId xmlns:a16="http://schemas.microsoft.com/office/drawing/2014/main" id="{86A434B5-309A-CB03-9C25-6EB0C622B90A}"/>
            </a:ext>
          </a:extLst>
        </cdr:cNvPr>
        <cdr:cNvSpPr txBox="1"/>
      </cdr:nvSpPr>
      <cdr:spPr>
        <a:xfrm xmlns:a="http://schemas.openxmlformats.org/drawingml/2006/main">
          <a:off x="6308603" y="3362072"/>
          <a:ext cx="1655895" cy="219298"/>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400">
              <a:latin typeface="Arial" panose="020B0604020202020204" pitchFamily="34" charset="0"/>
              <a:cs typeface="Arial" panose="020B0604020202020204" pitchFamily="34" charset="0"/>
            </a:rPr>
            <a:t>Transport</a:t>
          </a:r>
        </a:p>
      </cdr:txBody>
    </cdr:sp>
  </cdr:relSizeAnchor>
  <cdr:relSizeAnchor xmlns:cdr="http://schemas.openxmlformats.org/drawingml/2006/chartDrawing">
    <cdr:from>
      <cdr:x>0.13456</cdr:x>
      <cdr:y>0.86261</cdr:y>
    </cdr:from>
    <cdr:to>
      <cdr:x>0.22875</cdr:x>
      <cdr:y>0.92239</cdr:y>
    </cdr:to>
    <cdr:sp macro="" textlink="">
      <cdr:nvSpPr>
        <cdr:cNvPr id="19" name="TextBox 1">
          <a:extLst xmlns:a="http://schemas.openxmlformats.org/drawingml/2006/main">
            <a:ext uri="{FF2B5EF4-FFF2-40B4-BE49-F238E27FC236}">
              <a16:creationId xmlns:a16="http://schemas.microsoft.com/office/drawing/2014/main" id="{DBA6AC86-9D9C-C0EA-18E7-C7C16D90D240}"/>
            </a:ext>
          </a:extLst>
        </cdr:cNvPr>
        <cdr:cNvSpPr txBox="1"/>
      </cdr:nvSpPr>
      <cdr:spPr>
        <a:xfrm xmlns:a="http://schemas.openxmlformats.org/drawingml/2006/main">
          <a:off x="1436534" y="3164927"/>
          <a:ext cx="1005537" cy="219334"/>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2005</a:t>
          </a:r>
        </a:p>
      </cdr:txBody>
    </cdr:sp>
  </cdr:relSizeAnchor>
  <cdr:relSizeAnchor xmlns:cdr="http://schemas.openxmlformats.org/drawingml/2006/chartDrawing">
    <cdr:from>
      <cdr:x>0.54999</cdr:x>
      <cdr:y>0.85766</cdr:y>
    </cdr:from>
    <cdr:to>
      <cdr:x>0.64418</cdr:x>
      <cdr:y>0.91744</cdr:y>
    </cdr:to>
    <cdr:sp macro="" textlink="">
      <cdr:nvSpPr>
        <cdr:cNvPr id="20" name="TextBox 1">
          <a:extLst xmlns:a="http://schemas.openxmlformats.org/drawingml/2006/main">
            <a:ext uri="{FF2B5EF4-FFF2-40B4-BE49-F238E27FC236}">
              <a16:creationId xmlns:a16="http://schemas.microsoft.com/office/drawing/2014/main" id="{DBA6AC86-9D9C-C0EA-18E7-C7C16D90D240}"/>
            </a:ext>
          </a:extLst>
        </cdr:cNvPr>
        <cdr:cNvSpPr txBox="1"/>
      </cdr:nvSpPr>
      <cdr:spPr>
        <a:xfrm xmlns:a="http://schemas.openxmlformats.org/drawingml/2006/main">
          <a:off x="5871436" y="3146779"/>
          <a:ext cx="1005536" cy="219335"/>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2005</a:t>
          </a:r>
        </a:p>
      </cdr:txBody>
    </cdr:sp>
  </cdr:relSizeAnchor>
  <cdr:relSizeAnchor xmlns:cdr="http://schemas.openxmlformats.org/drawingml/2006/chartDrawing">
    <cdr:from>
      <cdr:x>0.27207</cdr:x>
      <cdr:y>0.86261</cdr:y>
    </cdr:from>
    <cdr:to>
      <cdr:x>0.36626</cdr:x>
      <cdr:y>0.92239</cdr:y>
    </cdr:to>
    <cdr:sp macro="" textlink="">
      <cdr:nvSpPr>
        <cdr:cNvPr id="21" name="TextBox 1">
          <a:extLst xmlns:a="http://schemas.openxmlformats.org/drawingml/2006/main">
            <a:ext uri="{FF2B5EF4-FFF2-40B4-BE49-F238E27FC236}">
              <a16:creationId xmlns:a16="http://schemas.microsoft.com/office/drawing/2014/main" id="{DBA6AC86-9D9C-C0EA-18E7-C7C16D90D240}"/>
            </a:ext>
          </a:extLst>
        </cdr:cNvPr>
        <cdr:cNvSpPr txBox="1"/>
      </cdr:nvSpPr>
      <cdr:spPr>
        <a:xfrm xmlns:a="http://schemas.openxmlformats.org/drawingml/2006/main">
          <a:off x="2904503" y="3164927"/>
          <a:ext cx="1005537" cy="219334"/>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2024</a:t>
          </a:r>
        </a:p>
      </cdr:txBody>
    </cdr:sp>
  </cdr:relSizeAnchor>
  <cdr:relSizeAnchor xmlns:cdr="http://schemas.openxmlformats.org/drawingml/2006/chartDrawing">
    <cdr:from>
      <cdr:x>0.68564</cdr:x>
      <cdr:y>0.85531</cdr:y>
    </cdr:from>
    <cdr:to>
      <cdr:x>0.77983</cdr:x>
      <cdr:y>0.91509</cdr:y>
    </cdr:to>
    <cdr:sp macro="" textlink="">
      <cdr:nvSpPr>
        <cdr:cNvPr id="22" name="TextBox 1">
          <a:extLst xmlns:a="http://schemas.openxmlformats.org/drawingml/2006/main">
            <a:ext uri="{FF2B5EF4-FFF2-40B4-BE49-F238E27FC236}">
              <a16:creationId xmlns:a16="http://schemas.microsoft.com/office/drawing/2014/main" id="{398A8521-909B-32EC-5E47-ADD45E75A2DA}"/>
            </a:ext>
          </a:extLst>
        </cdr:cNvPr>
        <cdr:cNvSpPr txBox="1"/>
      </cdr:nvSpPr>
      <cdr:spPr>
        <a:xfrm xmlns:a="http://schemas.openxmlformats.org/drawingml/2006/main">
          <a:off x="7319584" y="3138157"/>
          <a:ext cx="1005536" cy="219335"/>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2024</a:t>
          </a:r>
        </a:p>
      </cdr:txBody>
    </cdr:sp>
  </cdr:relSizeAnchor>
  <cdr:relSizeAnchor xmlns:cdr="http://schemas.openxmlformats.org/drawingml/2006/chartDrawing">
    <cdr:from>
      <cdr:x>0.08911</cdr:x>
      <cdr:y>0.85609</cdr:y>
    </cdr:from>
    <cdr:to>
      <cdr:x>0.37299</cdr:x>
      <cdr:y>0.85803</cdr:y>
    </cdr:to>
    <cdr:cxnSp macro="">
      <cdr:nvCxnSpPr>
        <cdr:cNvPr id="23" name="Straight Connector 22">
          <a:extLst xmlns:a="http://schemas.openxmlformats.org/drawingml/2006/main">
            <a:ext uri="{FF2B5EF4-FFF2-40B4-BE49-F238E27FC236}">
              <a16:creationId xmlns:a16="http://schemas.microsoft.com/office/drawing/2014/main" id="{D1F56530-C719-088A-8108-0A8EF3845B7F}"/>
            </a:ext>
          </a:extLst>
        </cdr:cNvPr>
        <cdr:cNvCxnSpPr/>
      </cdr:nvCxnSpPr>
      <cdr:spPr>
        <a:xfrm xmlns:a="http://schemas.openxmlformats.org/drawingml/2006/main">
          <a:off x="1058863" y="3503612"/>
          <a:ext cx="3373438" cy="7938"/>
        </a:xfrm>
        <a:prstGeom xmlns:a="http://schemas.openxmlformats.org/drawingml/2006/main" prst="line">
          <a:avLst/>
        </a:prstGeom>
        <a:ln xmlns:a="http://schemas.openxmlformats.org/drawingml/2006/main">
          <a:solidFill>
            <a:schemeClr val="bg2">
              <a:lumMod val="9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0.51126</cdr:x>
      <cdr:y>0.85609</cdr:y>
    </cdr:from>
    <cdr:to>
      <cdr:x>0.79514</cdr:x>
      <cdr:y>0.85803</cdr:y>
    </cdr:to>
    <cdr:cxnSp macro="">
      <cdr:nvCxnSpPr>
        <cdr:cNvPr id="24" name="Straight Connector 23">
          <a:extLst xmlns:a="http://schemas.openxmlformats.org/drawingml/2006/main">
            <a:ext uri="{FF2B5EF4-FFF2-40B4-BE49-F238E27FC236}">
              <a16:creationId xmlns:a16="http://schemas.microsoft.com/office/drawing/2014/main" id="{D1F56530-C719-088A-8108-0A8EF3845B7F}"/>
            </a:ext>
          </a:extLst>
        </cdr:cNvPr>
        <cdr:cNvCxnSpPr/>
      </cdr:nvCxnSpPr>
      <cdr:spPr>
        <a:xfrm xmlns:a="http://schemas.openxmlformats.org/drawingml/2006/main">
          <a:off x="6075363" y="3503612"/>
          <a:ext cx="3373438" cy="7938"/>
        </a:xfrm>
        <a:prstGeom xmlns:a="http://schemas.openxmlformats.org/drawingml/2006/main" prst="line">
          <a:avLst/>
        </a:prstGeom>
        <a:ln xmlns:a="http://schemas.openxmlformats.org/drawingml/2006/main">
          <a:solidFill>
            <a:schemeClr val="bg2">
              <a:lumMod val="9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0.22938</cdr:x>
      <cdr:y>0.57055</cdr:y>
    </cdr:from>
    <cdr:to>
      <cdr:x>0.27373</cdr:x>
      <cdr:y>0.66038</cdr:y>
    </cdr:to>
    <cdr:cxnSp macro="">
      <cdr:nvCxnSpPr>
        <cdr:cNvPr id="31" name="Straight Connector 30">
          <a:extLst xmlns:a="http://schemas.openxmlformats.org/drawingml/2006/main">
            <a:ext uri="{FF2B5EF4-FFF2-40B4-BE49-F238E27FC236}">
              <a16:creationId xmlns:a16="http://schemas.microsoft.com/office/drawing/2014/main" id="{81946C64-78E2-46D0-FF27-83D1D610FFC0}"/>
            </a:ext>
          </a:extLst>
        </cdr:cNvPr>
        <cdr:cNvCxnSpPr/>
      </cdr:nvCxnSpPr>
      <cdr:spPr>
        <a:xfrm xmlns:a="http://schemas.openxmlformats.org/drawingml/2006/main">
          <a:off x="2448797" y="2093349"/>
          <a:ext cx="473472" cy="329598"/>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0.22849</cdr:x>
      <cdr:y>0.69421</cdr:y>
    </cdr:from>
    <cdr:to>
      <cdr:x>0.27373</cdr:x>
      <cdr:y>0.74864</cdr:y>
    </cdr:to>
    <cdr:cxnSp macro="">
      <cdr:nvCxnSpPr>
        <cdr:cNvPr id="33" name="Straight Connector 32">
          <a:extLst xmlns:a="http://schemas.openxmlformats.org/drawingml/2006/main">
            <a:ext uri="{FF2B5EF4-FFF2-40B4-BE49-F238E27FC236}">
              <a16:creationId xmlns:a16="http://schemas.microsoft.com/office/drawing/2014/main" id="{81946C64-78E2-46D0-FF27-83D1D610FFC0}"/>
            </a:ext>
          </a:extLst>
        </cdr:cNvPr>
        <cdr:cNvCxnSpPr/>
      </cdr:nvCxnSpPr>
      <cdr:spPr>
        <a:xfrm xmlns:a="http://schemas.openxmlformats.org/drawingml/2006/main">
          <a:off x="2439272" y="2547083"/>
          <a:ext cx="482997" cy="199714"/>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0.22975</cdr:x>
      <cdr:y>0.72973</cdr:y>
    </cdr:from>
    <cdr:to>
      <cdr:x>0.27463</cdr:x>
      <cdr:y>0.7798</cdr:y>
    </cdr:to>
    <cdr:cxnSp macro="">
      <cdr:nvCxnSpPr>
        <cdr:cNvPr id="39" name="Straight Connector 38">
          <a:extLst xmlns:a="http://schemas.openxmlformats.org/drawingml/2006/main">
            <a:ext uri="{FF2B5EF4-FFF2-40B4-BE49-F238E27FC236}">
              <a16:creationId xmlns:a16="http://schemas.microsoft.com/office/drawing/2014/main" id="{81946C64-78E2-46D0-FF27-83D1D610FFC0}"/>
            </a:ext>
          </a:extLst>
        </cdr:cNvPr>
        <cdr:cNvCxnSpPr/>
      </cdr:nvCxnSpPr>
      <cdr:spPr>
        <a:xfrm xmlns:a="http://schemas.openxmlformats.org/drawingml/2006/main">
          <a:off x="2452747" y="2677393"/>
          <a:ext cx="479047" cy="183704"/>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0.6433</cdr:x>
      <cdr:y>0.67562</cdr:y>
    </cdr:from>
    <cdr:to>
      <cdr:x>0.68683</cdr:x>
      <cdr:y>0.69672</cdr:y>
    </cdr:to>
    <cdr:cxnSp macro="">
      <cdr:nvCxnSpPr>
        <cdr:cNvPr id="42" name="Straight Connector 41">
          <a:extLst xmlns:a="http://schemas.openxmlformats.org/drawingml/2006/main">
            <a:ext uri="{FF2B5EF4-FFF2-40B4-BE49-F238E27FC236}">
              <a16:creationId xmlns:a16="http://schemas.microsoft.com/office/drawing/2014/main" id="{81946C64-78E2-46D0-FF27-83D1D610FFC0}"/>
            </a:ext>
          </a:extLst>
        </cdr:cNvPr>
        <cdr:cNvCxnSpPr/>
      </cdr:nvCxnSpPr>
      <cdr:spPr>
        <a:xfrm xmlns:a="http://schemas.openxmlformats.org/drawingml/2006/main">
          <a:off x="6867614" y="2478875"/>
          <a:ext cx="464730" cy="77422"/>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0.64201</cdr:x>
      <cdr:y>0.19017</cdr:y>
    </cdr:from>
    <cdr:to>
      <cdr:x>0.68683</cdr:x>
      <cdr:y>0.69153</cdr:y>
    </cdr:to>
    <cdr:cxnSp macro="">
      <cdr:nvCxnSpPr>
        <cdr:cNvPr id="44" name="Straight Connector 43">
          <a:extLst xmlns:a="http://schemas.openxmlformats.org/drawingml/2006/main">
            <a:ext uri="{FF2B5EF4-FFF2-40B4-BE49-F238E27FC236}">
              <a16:creationId xmlns:a16="http://schemas.microsoft.com/office/drawing/2014/main" id="{81946C64-78E2-46D0-FF27-83D1D610FFC0}"/>
            </a:ext>
          </a:extLst>
        </cdr:cNvPr>
        <cdr:cNvCxnSpPr/>
      </cdr:nvCxnSpPr>
      <cdr:spPr>
        <a:xfrm xmlns:a="http://schemas.openxmlformats.org/drawingml/2006/main">
          <a:off x="6853901" y="697743"/>
          <a:ext cx="478443" cy="1839504"/>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0.xml><?xml version="1.0" encoding="utf-8"?>
<c:userShapes xmlns:c="http://schemas.openxmlformats.org/drawingml/2006/chart">
  <cdr:relSizeAnchor xmlns:cdr="http://schemas.openxmlformats.org/drawingml/2006/chartDrawing">
    <cdr:from>
      <cdr:x>0.23131</cdr:x>
      <cdr:y>0.5422</cdr:y>
    </cdr:from>
    <cdr:to>
      <cdr:x>0.27817</cdr:x>
      <cdr:y>0.73093</cdr:y>
    </cdr:to>
    <cdr:cxnSp macro="">
      <cdr:nvCxnSpPr>
        <cdr:cNvPr id="4" name="Straight Connector 3">
          <a:extLst xmlns:a="http://schemas.openxmlformats.org/drawingml/2006/main">
            <a:ext uri="{FF2B5EF4-FFF2-40B4-BE49-F238E27FC236}">
              <a16:creationId xmlns:a16="http://schemas.microsoft.com/office/drawing/2014/main" id="{24C7C56C-1A38-1C70-8305-8A2474DC989D}"/>
            </a:ext>
          </a:extLst>
        </cdr:cNvPr>
        <cdr:cNvCxnSpPr/>
      </cdr:nvCxnSpPr>
      <cdr:spPr>
        <a:xfrm xmlns:a="http://schemas.openxmlformats.org/drawingml/2006/main">
          <a:off x="2476618" y="2211541"/>
          <a:ext cx="501743" cy="769784"/>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0.23213</cdr:x>
      <cdr:y>0.64563</cdr:y>
    </cdr:from>
    <cdr:to>
      <cdr:x>0.27817</cdr:x>
      <cdr:y>0.77997</cdr:y>
    </cdr:to>
    <cdr:cxnSp macro="">
      <cdr:nvCxnSpPr>
        <cdr:cNvPr id="6" name="Straight Connector 5">
          <a:extLst xmlns:a="http://schemas.openxmlformats.org/drawingml/2006/main">
            <a:ext uri="{FF2B5EF4-FFF2-40B4-BE49-F238E27FC236}">
              <a16:creationId xmlns:a16="http://schemas.microsoft.com/office/drawing/2014/main" id="{22C7F5D5-EAC5-F049-B655-A92DD8B2B442}"/>
            </a:ext>
          </a:extLst>
        </cdr:cNvPr>
        <cdr:cNvCxnSpPr/>
      </cdr:nvCxnSpPr>
      <cdr:spPr>
        <a:xfrm xmlns:a="http://schemas.openxmlformats.org/drawingml/2006/main">
          <a:off x="2485397" y="2633405"/>
          <a:ext cx="492964" cy="547945"/>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0.16426</cdr:x>
      <cdr:y>0.32677</cdr:y>
    </cdr:from>
    <cdr:to>
      <cdr:x>0.35144</cdr:x>
      <cdr:y>0.41618</cdr:y>
    </cdr:to>
    <cdr:sp macro="" textlink="">
      <cdr:nvSpPr>
        <cdr:cNvPr id="8" name="TextBox 7">
          <a:extLst xmlns:a="http://schemas.openxmlformats.org/drawingml/2006/main">
            <a:ext uri="{FF2B5EF4-FFF2-40B4-BE49-F238E27FC236}">
              <a16:creationId xmlns:a16="http://schemas.microsoft.com/office/drawing/2014/main" id="{0D563CCB-5B5D-F0B2-41FB-A2C0CD27181C}"/>
            </a:ext>
          </a:extLst>
        </cdr:cNvPr>
        <cdr:cNvSpPr txBox="1"/>
      </cdr:nvSpPr>
      <cdr:spPr>
        <a:xfrm xmlns:a="http://schemas.openxmlformats.org/drawingml/2006/main">
          <a:off x="1157281" y="1083850"/>
          <a:ext cx="1318764" cy="29653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BE" sz="1100"/>
        </a:p>
      </cdr:txBody>
    </cdr:sp>
  </cdr:relSizeAnchor>
  <cdr:relSizeAnchor xmlns:cdr="http://schemas.openxmlformats.org/drawingml/2006/chartDrawing">
    <cdr:from>
      <cdr:x>0.04523</cdr:x>
      <cdr:y>0.55963</cdr:y>
    </cdr:from>
    <cdr:to>
      <cdr:x>0.12735</cdr:x>
      <cdr:y>0.62736</cdr:y>
    </cdr:to>
    <cdr:sp macro="" textlink="">
      <cdr:nvSpPr>
        <cdr:cNvPr id="2" name="TextBox 1">
          <a:extLst xmlns:a="http://schemas.openxmlformats.org/drawingml/2006/main">
            <a:ext uri="{FF2B5EF4-FFF2-40B4-BE49-F238E27FC236}">
              <a16:creationId xmlns:a16="http://schemas.microsoft.com/office/drawing/2014/main" id="{35C30F10-321B-6B77-4FBC-093E1BD76D5E}"/>
            </a:ext>
          </a:extLst>
        </cdr:cNvPr>
        <cdr:cNvSpPr txBox="1"/>
      </cdr:nvSpPr>
      <cdr:spPr>
        <a:xfrm xmlns:a="http://schemas.openxmlformats.org/drawingml/2006/main">
          <a:off x="484374" y="2284762"/>
          <a:ext cx="879411" cy="276517"/>
        </a:xfrm>
        <a:prstGeom xmlns:a="http://schemas.openxmlformats.org/drawingml/2006/main" prst="rect">
          <a:avLst/>
        </a:prstGeom>
      </cdr:spPr>
      <cdr:txBody>
        <a:bodyPr xmlns:a="http://schemas.openxmlformats.org/drawingml/2006/main" vertOverflow="clip" wrap="none" rtlCol="0" anchor="ctr"/>
        <a:lstStyle xmlns:a="http://schemas.openxmlformats.org/drawingml/2006/main"/>
        <a:p xmlns:a="http://schemas.openxmlformats.org/drawingml/2006/main">
          <a:pPr algn="r"/>
          <a:r>
            <a:rPr lang="fr-BE" sz="1200">
              <a:solidFill>
                <a:srgbClr val="FF0000"/>
              </a:solidFill>
              <a:latin typeface="Arial" panose="020B0604020202020204" pitchFamily="34" charset="0"/>
              <a:cs typeface="Arial" panose="020B0604020202020204" pitchFamily="34" charset="0"/>
            </a:rPr>
            <a:t>Stookolie</a:t>
          </a:r>
        </a:p>
      </cdr:txBody>
    </cdr:sp>
  </cdr:relSizeAnchor>
  <cdr:relSizeAnchor xmlns:cdr="http://schemas.openxmlformats.org/drawingml/2006/chartDrawing">
    <cdr:from>
      <cdr:x>0.03635</cdr:x>
      <cdr:y>0.7256</cdr:y>
    </cdr:from>
    <cdr:to>
      <cdr:x>0.12996</cdr:x>
      <cdr:y>0.79333</cdr:y>
    </cdr:to>
    <cdr:sp macro="" textlink="">
      <cdr:nvSpPr>
        <cdr:cNvPr id="3" name="TextBox 1">
          <a:extLst xmlns:a="http://schemas.openxmlformats.org/drawingml/2006/main">
            <a:ext uri="{FF2B5EF4-FFF2-40B4-BE49-F238E27FC236}">
              <a16:creationId xmlns:a16="http://schemas.microsoft.com/office/drawing/2014/main" id="{E5DA3231-4C0E-6B6F-92E7-4A0BB3283235}"/>
            </a:ext>
          </a:extLst>
        </cdr:cNvPr>
        <cdr:cNvSpPr txBox="1"/>
      </cdr:nvSpPr>
      <cdr:spPr>
        <a:xfrm xmlns:a="http://schemas.openxmlformats.org/drawingml/2006/main">
          <a:off x="389268" y="2962366"/>
          <a:ext cx="1002455" cy="276517"/>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BE" sz="1200">
              <a:solidFill>
                <a:srgbClr val="0070C0"/>
              </a:solidFill>
              <a:latin typeface="Arial" panose="020B0604020202020204" pitchFamily="34" charset="0"/>
              <a:cs typeface="Arial" panose="020B0604020202020204" pitchFamily="34" charset="0"/>
            </a:rPr>
            <a:t>Aardgas</a:t>
          </a:r>
        </a:p>
      </cdr:txBody>
    </cdr:sp>
  </cdr:relSizeAnchor>
  <cdr:relSizeAnchor xmlns:cdr="http://schemas.openxmlformats.org/drawingml/2006/chartDrawing">
    <cdr:from>
      <cdr:x>0.32585</cdr:x>
      <cdr:y>0.10219</cdr:y>
    </cdr:from>
    <cdr:to>
      <cdr:x>0.59137</cdr:x>
      <cdr:y>0.19212</cdr:y>
    </cdr:to>
    <cdr:sp macro="" textlink="">
      <cdr:nvSpPr>
        <cdr:cNvPr id="5" name="TextBox 4">
          <a:extLst xmlns:a="http://schemas.openxmlformats.org/drawingml/2006/main">
            <a:ext uri="{FF2B5EF4-FFF2-40B4-BE49-F238E27FC236}">
              <a16:creationId xmlns:a16="http://schemas.microsoft.com/office/drawing/2014/main" id="{57C3AE48-364B-D364-A5BE-9A30C58246E0}"/>
            </a:ext>
          </a:extLst>
        </cdr:cNvPr>
        <cdr:cNvSpPr txBox="1"/>
      </cdr:nvSpPr>
      <cdr:spPr>
        <a:xfrm xmlns:a="http://schemas.openxmlformats.org/drawingml/2006/main">
          <a:off x="3488881" y="416795"/>
          <a:ext cx="2842909" cy="36680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fr-BE" sz="1800">
              <a:latin typeface="Arial" panose="020B0604020202020204" pitchFamily="34" charset="0"/>
              <a:cs typeface="Arial" panose="020B0604020202020204" pitchFamily="34" charset="0"/>
            </a:rPr>
            <a:t>Uitstoot van NO</a:t>
          </a:r>
          <a:r>
            <a:rPr lang="fr-BE" sz="1800" baseline="-25000">
              <a:latin typeface="Arial" panose="020B0604020202020204" pitchFamily="34" charset="0"/>
              <a:cs typeface="Arial" panose="020B0604020202020204" pitchFamily="34" charset="0"/>
            </a:rPr>
            <a:t>X</a:t>
          </a:r>
        </a:p>
      </cdr:txBody>
    </cdr:sp>
  </cdr:relSizeAnchor>
  <cdr:relSizeAnchor xmlns:cdr="http://schemas.openxmlformats.org/drawingml/2006/chartDrawing">
    <cdr:from>
      <cdr:x>0.13188</cdr:x>
      <cdr:y>0.47789</cdr:y>
    </cdr:from>
    <cdr:to>
      <cdr:x>0.21071</cdr:x>
      <cdr:y>0.53268</cdr:y>
    </cdr:to>
    <cdr:sp macro="" textlink="">
      <cdr:nvSpPr>
        <cdr:cNvPr id="7" name="TextBox 23">
          <a:extLst xmlns:a="http://schemas.openxmlformats.org/drawingml/2006/main">
            <a:ext uri="{FF2B5EF4-FFF2-40B4-BE49-F238E27FC236}">
              <a16:creationId xmlns:a16="http://schemas.microsoft.com/office/drawing/2014/main" id="{00000000-0008-0000-0200-000018000000}"/>
            </a:ext>
          </a:extLst>
        </cdr:cNvPr>
        <cdr:cNvSpPr txBox="1"/>
      </cdr:nvSpPr>
      <cdr:spPr>
        <a:xfrm xmlns:a="http://schemas.openxmlformats.org/drawingml/2006/main">
          <a:off x="1412232" y="1951064"/>
          <a:ext cx="844178" cy="223687"/>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pPr algn="l"/>
          <a:r>
            <a:rPr lang="fr-BE" sz="1100" b="1">
              <a:solidFill>
                <a:schemeClr val="bg1">
                  <a:lumMod val="50000"/>
                </a:schemeClr>
              </a:solidFill>
              <a:latin typeface="Arial" panose="020B0604020202020204" pitchFamily="34" charset="0"/>
              <a:cs typeface="Arial" panose="020B0604020202020204" pitchFamily="34" charset="0"/>
            </a:rPr>
            <a:t>2,6 kt</a:t>
          </a:r>
        </a:p>
      </cdr:txBody>
    </cdr:sp>
  </cdr:relSizeAnchor>
  <cdr:relSizeAnchor xmlns:cdr="http://schemas.openxmlformats.org/drawingml/2006/chartDrawing">
    <cdr:from>
      <cdr:x>0.2696</cdr:x>
      <cdr:y>0.67793</cdr:y>
    </cdr:from>
    <cdr:to>
      <cdr:x>0.34843</cdr:x>
      <cdr:y>0.73272</cdr:y>
    </cdr:to>
    <cdr:sp macro="" textlink="">
      <cdr:nvSpPr>
        <cdr:cNvPr id="9" name="TextBox 23">
          <a:extLst xmlns:a="http://schemas.openxmlformats.org/drawingml/2006/main">
            <a:ext uri="{FF2B5EF4-FFF2-40B4-BE49-F238E27FC236}">
              <a16:creationId xmlns:a16="http://schemas.microsoft.com/office/drawing/2014/main" id="{00000000-0008-0000-0200-000018000000}"/>
            </a:ext>
          </a:extLst>
        </cdr:cNvPr>
        <cdr:cNvSpPr txBox="1"/>
      </cdr:nvSpPr>
      <cdr:spPr>
        <a:xfrm xmlns:a="http://schemas.openxmlformats.org/drawingml/2006/main">
          <a:off x="2887066" y="2767747"/>
          <a:ext cx="844179" cy="223688"/>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BE" sz="1100" b="1">
              <a:solidFill>
                <a:schemeClr val="bg1">
                  <a:lumMod val="50000"/>
                </a:schemeClr>
              </a:solidFill>
              <a:latin typeface="Arial" panose="020B0604020202020204" pitchFamily="34" charset="0"/>
              <a:cs typeface="Arial" panose="020B0604020202020204" pitchFamily="34" charset="0"/>
            </a:rPr>
            <a:t>1,0 kt</a:t>
          </a:r>
        </a:p>
      </cdr:txBody>
    </cdr:sp>
  </cdr:relSizeAnchor>
  <cdr:relSizeAnchor xmlns:cdr="http://schemas.openxmlformats.org/drawingml/2006/chartDrawing">
    <cdr:from>
      <cdr:x>0.78567</cdr:x>
      <cdr:y>0.66955</cdr:y>
    </cdr:from>
    <cdr:to>
      <cdr:x>0.87124</cdr:x>
      <cdr:y>0.73728</cdr:y>
    </cdr:to>
    <cdr:sp macro="" textlink="">
      <cdr:nvSpPr>
        <cdr:cNvPr id="12" name="TextBox 1">
          <a:extLst xmlns:a="http://schemas.openxmlformats.org/drawingml/2006/main">
            <a:ext uri="{FF2B5EF4-FFF2-40B4-BE49-F238E27FC236}">
              <a16:creationId xmlns:a16="http://schemas.microsoft.com/office/drawing/2014/main" id="{2982626D-AFB4-B845-BFA1-280A34FF6105}"/>
            </a:ext>
          </a:extLst>
        </cdr:cNvPr>
        <cdr:cNvSpPr txBox="1"/>
      </cdr:nvSpPr>
      <cdr:spPr>
        <a:xfrm xmlns:a="http://schemas.openxmlformats.org/drawingml/2006/main">
          <a:off x="8413659" y="2733519"/>
          <a:ext cx="916356" cy="276516"/>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fr-BE" sz="1200">
              <a:solidFill>
                <a:schemeClr val="accent2">
                  <a:lumMod val="75000"/>
                </a:schemeClr>
              </a:solidFill>
              <a:latin typeface="Arial" panose="020B0604020202020204" pitchFamily="34" charset="0"/>
              <a:cs typeface="Arial" panose="020B0604020202020204" pitchFamily="34" charset="0"/>
            </a:rPr>
            <a:t>Benzine</a:t>
          </a:r>
        </a:p>
      </cdr:txBody>
    </cdr:sp>
  </cdr:relSizeAnchor>
  <cdr:relSizeAnchor xmlns:cdr="http://schemas.openxmlformats.org/drawingml/2006/chartDrawing">
    <cdr:from>
      <cdr:x>0.7848</cdr:x>
      <cdr:y>0.75413</cdr:y>
    </cdr:from>
    <cdr:to>
      <cdr:x>0.87037</cdr:x>
      <cdr:y>0.82186</cdr:y>
    </cdr:to>
    <cdr:sp macro="" textlink="">
      <cdr:nvSpPr>
        <cdr:cNvPr id="13" name="TextBox 1">
          <a:extLst xmlns:a="http://schemas.openxmlformats.org/drawingml/2006/main">
            <a:ext uri="{FF2B5EF4-FFF2-40B4-BE49-F238E27FC236}">
              <a16:creationId xmlns:a16="http://schemas.microsoft.com/office/drawing/2014/main" id="{CED17645-711F-61DD-AD56-AD872133CEFD}"/>
            </a:ext>
          </a:extLst>
        </cdr:cNvPr>
        <cdr:cNvSpPr txBox="1"/>
      </cdr:nvSpPr>
      <cdr:spPr>
        <a:xfrm xmlns:a="http://schemas.openxmlformats.org/drawingml/2006/main">
          <a:off x="8404354" y="3078835"/>
          <a:ext cx="916356" cy="276516"/>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fr-BE" sz="1200">
              <a:solidFill>
                <a:schemeClr val="bg2">
                  <a:lumMod val="25000"/>
                </a:schemeClr>
              </a:solidFill>
              <a:latin typeface="Arial" panose="020B0604020202020204" pitchFamily="34" charset="0"/>
              <a:cs typeface="Arial" panose="020B0604020202020204" pitchFamily="34" charset="0"/>
            </a:rPr>
            <a:t>Diesel</a:t>
          </a:r>
        </a:p>
      </cdr:txBody>
    </cdr:sp>
  </cdr:relSizeAnchor>
  <cdr:relSizeAnchor xmlns:cdr="http://schemas.openxmlformats.org/drawingml/2006/chartDrawing">
    <cdr:from>
      <cdr:x>0.54445</cdr:x>
      <cdr:y>0.21371</cdr:y>
    </cdr:from>
    <cdr:to>
      <cdr:x>0.62328</cdr:x>
      <cdr:y>0.2685</cdr:y>
    </cdr:to>
    <cdr:sp macro="" textlink="">
      <cdr:nvSpPr>
        <cdr:cNvPr id="14" name="TextBox 23">
          <a:extLst xmlns:a="http://schemas.openxmlformats.org/drawingml/2006/main">
            <a:ext uri="{FF2B5EF4-FFF2-40B4-BE49-F238E27FC236}">
              <a16:creationId xmlns:a16="http://schemas.microsoft.com/office/drawing/2014/main" id="{F8D3F8C0-417E-636A-30CB-9BEFFC9B9B55}"/>
            </a:ext>
          </a:extLst>
        </cdr:cNvPr>
        <cdr:cNvSpPr txBox="1"/>
      </cdr:nvSpPr>
      <cdr:spPr>
        <a:xfrm xmlns:a="http://schemas.openxmlformats.org/drawingml/2006/main">
          <a:off x="5829405" y="871688"/>
          <a:ext cx="844028" cy="223478"/>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BE" sz="1100" b="1">
              <a:solidFill>
                <a:schemeClr val="bg1">
                  <a:lumMod val="50000"/>
                </a:schemeClr>
              </a:solidFill>
              <a:latin typeface="Arial" panose="020B0604020202020204" pitchFamily="34" charset="0"/>
              <a:cs typeface="Arial" panose="020B0604020202020204" pitchFamily="34" charset="0"/>
            </a:rPr>
            <a:t>4,8 kt</a:t>
          </a:r>
        </a:p>
      </cdr:txBody>
    </cdr:sp>
  </cdr:relSizeAnchor>
  <cdr:relSizeAnchor xmlns:cdr="http://schemas.openxmlformats.org/drawingml/2006/chartDrawing">
    <cdr:from>
      <cdr:x>0.68174</cdr:x>
      <cdr:y>0.65542</cdr:y>
    </cdr:from>
    <cdr:to>
      <cdr:x>0.76056</cdr:x>
      <cdr:y>0.71021</cdr:y>
    </cdr:to>
    <cdr:sp macro="" textlink="">
      <cdr:nvSpPr>
        <cdr:cNvPr id="15" name="TextBox 23">
          <a:extLst xmlns:a="http://schemas.openxmlformats.org/drawingml/2006/main">
            <a:ext uri="{FF2B5EF4-FFF2-40B4-BE49-F238E27FC236}">
              <a16:creationId xmlns:a16="http://schemas.microsoft.com/office/drawing/2014/main" id="{F8D3F8C0-417E-636A-30CB-9BEFFC9B9B55}"/>
            </a:ext>
          </a:extLst>
        </cdr:cNvPr>
        <cdr:cNvSpPr txBox="1"/>
      </cdr:nvSpPr>
      <cdr:spPr>
        <a:xfrm xmlns:a="http://schemas.openxmlformats.org/drawingml/2006/main">
          <a:off x="7299365" y="2673347"/>
          <a:ext cx="843922" cy="223478"/>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BE" sz="1100" b="1">
              <a:solidFill>
                <a:schemeClr val="bg1">
                  <a:lumMod val="50000"/>
                </a:schemeClr>
              </a:solidFill>
              <a:latin typeface="Arial" panose="020B0604020202020204" pitchFamily="34" charset="0"/>
              <a:cs typeface="Arial" panose="020B0604020202020204" pitchFamily="34" charset="0"/>
            </a:rPr>
            <a:t>1,3 kt</a:t>
          </a:r>
        </a:p>
      </cdr:txBody>
    </cdr:sp>
  </cdr:relSizeAnchor>
  <cdr:relSizeAnchor xmlns:cdr="http://schemas.openxmlformats.org/drawingml/2006/chartDrawing">
    <cdr:from>
      <cdr:x>0.17397</cdr:x>
      <cdr:y>0.9125</cdr:y>
    </cdr:from>
    <cdr:to>
      <cdr:x>0.32867</cdr:x>
      <cdr:y>0.97228</cdr:y>
    </cdr:to>
    <cdr:sp macro="" textlink="">
      <cdr:nvSpPr>
        <cdr:cNvPr id="10" name="TextBox 9">
          <a:extLst xmlns:a="http://schemas.openxmlformats.org/drawingml/2006/main">
            <a:ext uri="{FF2B5EF4-FFF2-40B4-BE49-F238E27FC236}">
              <a16:creationId xmlns:a16="http://schemas.microsoft.com/office/drawing/2014/main" id="{D2119801-AF4E-7EE4-25F7-E7D0521ED866}"/>
            </a:ext>
          </a:extLst>
        </cdr:cNvPr>
        <cdr:cNvSpPr txBox="1"/>
      </cdr:nvSpPr>
      <cdr:spPr>
        <a:xfrm xmlns:a="http://schemas.openxmlformats.org/drawingml/2006/main">
          <a:off x="1862681" y="3721929"/>
          <a:ext cx="1656365" cy="243832"/>
        </a:xfrm>
        <a:prstGeom xmlns:a="http://schemas.openxmlformats.org/drawingml/2006/main" prst="rect">
          <a:avLst/>
        </a:prstGeom>
      </cdr:spPr>
      <cdr:txBody>
        <a:bodyPr xmlns:a="http://schemas.openxmlformats.org/drawingml/2006/main" vertOverflow="clip" wrap="none" rtlCol="0" anchor="ctr"/>
        <a:lstStyle xmlns:a="http://schemas.openxmlformats.org/drawingml/2006/main"/>
        <a:p xmlns:a="http://schemas.openxmlformats.org/drawingml/2006/main">
          <a:pPr algn="ctr"/>
          <a:r>
            <a:rPr lang="fr-BE" sz="1400">
              <a:latin typeface="Arial" panose="020B0604020202020204" pitchFamily="34" charset="0"/>
              <a:cs typeface="Arial" panose="020B0604020202020204" pitchFamily="34" charset="0"/>
            </a:rPr>
            <a:t>Gebouwen</a:t>
          </a:r>
        </a:p>
      </cdr:txBody>
    </cdr:sp>
  </cdr:relSizeAnchor>
  <cdr:relSizeAnchor xmlns:cdr="http://schemas.openxmlformats.org/drawingml/2006/chartDrawing">
    <cdr:from>
      <cdr:x>0.58923</cdr:x>
      <cdr:y>0.90633</cdr:y>
    </cdr:from>
    <cdr:to>
      <cdr:x>0.74393</cdr:x>
      <cdr:y>0.96611</cdr:y>
    </cdr:to>
    <cdr:sp macro="" textlink="">
      <cdr:nvSpPr>
        <cdr:cNvPr id="11" name="TextBox 1">
          <a:extLst xmlns:a="http://schemas.openxmlformats.org/drawingml/2006/main">
            <a:ext uri="{FF2B5EF4-FFF2-40B4-BE49-F238E27FC236}">
              <a16:creationId xmlns:a16="http://schemas.microsoft.com/office/drawing/2014/main" id="{86A434B5-309A-CB03-9C25-6EB0C622B90A}"/>
            </a:ext>
          </a:extLst>
        </cdr:cNvPr>
        <cdr:cNvSpPr txBox="1"/>
      </cdr:nvSpPr>
      <cdr:spPr>
        <a:xfrm xmlns:a="http://schemas.openxmlformats.org/drawingml/2006/main">
          <a:off x="6308820" y="3696743"/>
          <a:ext cx="1656364" cy="243832"/>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400">
              <a:latin typeface="Arial" panose="020B0604020202020204" pitchFamily="34" charset="0"/>
              <a:cs typeface="Arial" panose="020B0604020202020204" pitchFamily="34" charset="0"/>
            </a:rPr>
            <a:t>Transport</a:t>
          </a:r>
        </a:p>
      </cdr:txBody>
    </cdr:sp>
  </cdr:relSizeAnchor>
  <cdr:relSizeAnchor xmlns:cdr="http://schemas.openxmlformats.org/drawingml/2006/chartDrawing">
    <cdr:from>
      <cdr:x>0.13752</cdr:x>
      <cdr:y>0.85533</cdr:y>
    </cdr:from>
    <cdr:to>
      <cdr:x>0.23146</cdr:x>
      <cdr:y>0.91511</cdr:y>
    </cdr:to>
    <cdr:sp macro="" textlink="">
      <cdr:nvSpPr>
        <cdr:cNvPr id="16" name="TextBox 1">
          <a:extLst xmlns:a="http://schemas.openxmlformats.org/drawingml/2006/main">
            <a:ext uri="{FF2B5EF4-FFF2-40B4-BE49-F238E27FC236}">
              <a16:creationId xmlns:a16="http://schemas.microsoft.com/office/drawing/2014/main" id="{47CEAAC9-60BF-8F4D-8CB0-85DED2A28F59}"/>
            </a:ext>
          </a:extLst>
        </cdr:cNvPr>
        <cdr:cNvSpPr txBox="1"/>
      </cdr:nvSpPr>
      <cdr:spPr>
        <a:xfrm xmlns:a="http://schemas.openxmlformats.org/drawingml/2006/main">
          <a:off x="1472725" y="3491982"/>
          <a:ext cx="1005989" cy="244059"/>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2005</a:t>
          </a:r>
        </a:p>
      </cdr:txBody>
    </cdr:sp>
  </cdr:relSizeAnchor>
  <cdr:relSizeAnchor xmlns:cdr="http://schemas.openxmlformats.org/drawingml/2006/chartDrawing">
    <cdr:from>
      <cdr:x>0.55333</cdr:x>
      <cdr:y>0.85063</cdr:y>
    </cdr:from>
    <cdr:to>
      <cdr:x>0.64727</cdr:x>
      <cdr:y>0.91041</cdr:y>
    </cdr:to>
    <cdr:sp macro="" textlink="">
      <cdr:nvSpPr>
        <cdr:cNvPr id="17" name="TextBox 1">
          <a:extLst xmlns:a="http://schemas.openxmlformats.org/drawingml/2006/main">
            <a:ext uri="{FF2B5EF4-FFF2-40B4-BE49-F238E27FC236}">
              <a16:creationId xmlns:a16="http://schemas.microsoft.com/office/drawing/2014/main" id="{DBA6AC86-9D9C-C0EA-18E7-C7C16D90D240}"/>
            </a:ext>
          </a:extLst>
        </cdr:cNvPr>
        <cdr:cNvSpPr txBox="1"/>
      </cdr:nvSpPr>
      <cdr:spPr>
        <a:xfrm xmlns:a="http://schemas.openxmlformats.org/drawingml/2006/main">
          <a:off x="5925547" y="3472793"/>
          <a:ext cx="1005989" cy="244060"/>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2005</a:t>
          </a:r>
        </a:p>
      </cdr:txBody>
    </cdr:sp>
  </cdr:relSizeAnchor>
  <cdr:relSizeAnchor xmlns:cdr="http://schemas.openxmlformats.org/drawingml/2006/chartDrawing">
    <cdr:from>
      <cdr:x>0.27815</cdr:x>
      <cdr:y>0.85764</cdr:y>
    </cdr:from>
    <cdr:to>
      <cdr:x>0.37209</cdr:x>
      <cdr:y>0.91742</cdr:y>
    </cdr:to>
    <cdr:sp macro="" textlink="">
      <cdr:nvSpPr>
        <cdr:cNvPr id="18" name="TextBox 1">
          <a:extLst xmlns:a="http://schemas.openxmlformats.org/drawingml/2006/main">
            <a:ext uri="{FF2B5EF4-FFF2-40B4-BE49-F238E27FC236}">
              <a16:creationId xmlns:a16="http://schemas.microsoft.com/office/drawing/2014/main" id="{398A8521-909B-32EC-5E47-ADD45E75A2DA}"/>
            </a:ext>
          </a:extLst>
        </cdr:cNvPr>
        <cdr:cNvSpPr txBox="1"/>
      </cdr:nvSpPr>
      <cdr:spPr>
        <a:xfrm xmlns:a="http://schemas.openxmlformats.org/drawingml/2006/main">
          <a:off x="2978621" y="3501438"/>
          <a:ext cx="1005989" cy="244059"/>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2024</a:t>
          </a:r>
        </a:p>
      </cdr:txBody>
    </cdr:sp>
  </cdr:relSizeAnchor>
  <cdr:relSizeAnchor xmlns:cdr="http://schemas.openxmlformats.org/drawingml/2006/chartDrawing">
    <cdr:from>
      <cdr:x>0.69048</cdr:x>
      <cdr:y>0.85062</cdr:y>
    </cdr:from>
    <cdr:to>
      <cdr:x>0.78442</cdr:x>
      <cdr:y>0.91039</cdr:y>
    </cdr:to>
    <cdr:sp macro="" textlink="">
      <cdr:nvSpPr>
        <cdr:cNvPr id="19" name="TextBox 1">
          <a:extLst xmlns:a="http://schemas.openxmlformats.org/drawingml/2006/main">
            <a:ext uri="{FF2B5EF4-FFF2-40B4-BE49-F238E27FC236}">
              <a16:creationId xmlns:a16="http://schemas.microsoft.com/office/drawing/2014/main" id="{398A8521-909B-32EC-5E47-ADD45E75A2DA}"/>
            </a:ext>
          </a:extLst>
        </cdr:cNvPr>
        <cdr:cNvSpPr txBox="1"/>
      </cdr:nvSpPr>
      <cdr:spPr>
        <a:xfrm xmlns:a="http://schemas.openxmlformats.org/drawingml/2006/main">
          <a:off x="7394194" y="3472765"/>
          <a:ext cx="1005989" cy="244019"/>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2024</a:t>
          </a:r>
        </a:p>
      </cdr:txBody>
    </cdr:sp>
  </cdr:relSizeAnchor>
  <cdr:relSizeAnchor xmlns:cdr="http://schemas.openxmlformats.org/drawingml/2006/chartDrawing">
    <cdr:from>
      <cdr:x>0.11156</cdr:x>
      <cdr:y>0.86194</cdr:y>
    </cdr:from>
    <cdr:to>
      <cdr:x>0.39469</cdr:x>
      <cdr:y>0.86388</cdr:y>
    </cdr:to>
    <cdr:cxnSp macro="">
      <cdr:nvCxnSpPr>
        <cdr:cNvPr id="29" name="Straight Connector 28">
          <a:extLst xmlns:a="http://schemas.openxmlformats.org/drawingml/2006/main">
            <a:ext uri="{FF2B5EF4-FFF2-40B4-BE49-F238E27FC236}">
              <a16:creationId xmlns:a16="http://schemas.microsoft.com/office/drawing/2014/main" id="{26A22A5A-7B27-0F98-FDBC-172B5E3BC3B1}"/>
            </a:ext>
          </a:extLst>
        </cdr:cNvPr>
        <cdr:cNvCxnSpPr/>
      </cdr:nvCxnSpPr>
      <cdr:spPr>
        <a:xfrm xmlns:a="http://schemas.openxmlformats.org/drawingml/2006/main">
          <a:off x="1194490" y="3515700"/>
          <a:ext cx="3031458" cy="7913"/>
        </a:xfrm>
        <a:prstGeom xmlns:a="http://schemas.openxmlformats.org/drawingml/2006/main" prst="line">
          <a:avLst/>
        </a:prstGeom>
        <a:ln xmlns:a="http://schemas.openxmlformats.org/drawingml/2006/main">
          <a:solidFill>
            <a:schemeClr val="bg2">
              <a:lumMod val="9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0.52212</cdr:x>
      <cdr:y>0.86155</cdr:y>
    </cdr:from>
    <cdr:to>
      <cdr:x>0.80525</cdr:x>
      <cdr:y>0.86349</cdr:y>
    </cdr:to>
    <cdr:cxnSp macro="">
      <cdr:nvCxnSpPr>
        <cdr:cNvPr id="33" name="Straight Connector 32">
          <a:extLst xmlns:a="http://schemas.openxmlformats.org/drawingml/2006/main">
            <a:ext uri="{FF2B5EF4-FFF2-40B4-BE49-F238E27FC236}">
              <a16:creationId xmlns:a16="http://schemas.microsoft.com/office/drawing/2014/main" id="{D1F56530-C719-088A-8108-0A8EF3845B7F}"/>
            </a:ext>
          </a:extLst>
        </cdr:cNvPr>
        <cdr:cNvCxnSpPr/>
      </cdr:nvCxnSpPr>
      <cdr:spPr>
        <a:xfrm xmlns:a="http://schemas.openxmlformats.org/drawingml/2006/main">
          <a:off x="5590281" y="3514109"/>
          <a:ext cx="3031457" cy="7913"/>
        </a:xfrm>
        <a:prstGeom xmlns:a="http://schemas.openxmlformats.org/drawingml/2006/main" prst="line">
          <a:avLst/>
        </a:prstGeom>
        <a:ln xmlns:a="http://schemas.openxmlformats.org/drawingml/2006/main">
          <a:solidFill>
            <a:schemeClr val="bg2">
              <a:lumMod val="9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0.6447</cdr:x>
      <cdr:y>0.33935</cdr:y>
    </cdr:from>
    <cdr:to>
      <cdr:x>0.69006</cdr:x>
      <cdr:y>0.71692</cdr:y>
    </cdr:to>
    <cdr:cxnSp macro="">
      <cdr:nvCxnSpPr>
        <cdr:cNvPr id="34" name="Straight Connector 33">
          <a:extLst xmlns:a="http://schemas.openxmlformats.org/drawingml/2006/main">
            <a:ext uri="{FF2B5EF4-FFF2-40B4-BE49-F238E27FC236}">
              <a16:creationId xmlns:a16="http://schemas.microsoft.com/office/drawing/2014/main" id="{BFE2D796-E9FF-4399-6299-0DE1BC63A66F}"/>
            </a:ext>
          </a:extLst>
        </cdr:cNvPr>
        <cdr:cNvCxnSpPr/>
      </cdr:nvCxnSpPr>
      <cdr:spPr>
        <a:xfrm xmlns:a="http://schemas.openxmlformats.org/drawingml/2006/main">
          <a:off x="6902820" y="1384146"/>
          <a:ext cx="485616" cy="1540029"/>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0.64502</cdr:x>
      <cdr:y>0.26516</cdr:y>
    </cdr:from>
    <cdr:to>
      <cdr:x>0.69095</cdr:x>
      <cdr:y>0.70057</cdr:y>
    </cdr:to>
    <cdr:cxnSp macro="">
      <cdr:nvCxnSpPr>
        <cdr:cNvPr id="36" name="Straight Connector 35">
          <a:extLst xmlns:a="http://schemas.openxmlformats.org/drawingml/2006/main">
            <a:ext uri="{FF2B5EF4-FFF2-40B4-BE49-F238E27FC236}">
              <a16:creationId xmlns:a16="http://schemas.microsoft.com/office/drawing/2014/main" id="{BC34BD49-CEB2-4A7E-EF4D-EA364C7178FC}"/>
            </a:ext>
          </a:extLst>
        </cdr:cNvPr>
        <cdr:cNvCxnSpPr/>
      </cdr:nvCxnSpPr>
      <cdr:spPr>
        <a:xfrm xmlns:a="http://schemas.openxmlformats.org/drawingml/2006/main">
          <a:off x="6906246" y="1081543"/>
          <a:ext cx="491715" cy="1775957"/>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1.xml><?xml version="1.0" encoding="utf-8"?>
<c:userShapes xmlns:c="http://schemas.openxmlformats.org/drawingml/2006/chart">
  <cdr:relSizeAnchor xmlns:cdr="http://schemas.openxmlformats.org/drawingml/2006/chartDrawing">
    <cdr:from>
      <cdr:x>0.22837</cdr:x>
      <cdr:y>0.37169</cdr:y>
    </cdr:from>
    <cdr:to>
      <cdr:x>0.27463</cdr:x>
      <cdr:y>0.56952</cdr:y>
    </cdr:to>
    <cdr:cxnSp macro="">
      <cdr:nvCxnSpPr>
        <cdr:cNvPr id="4" name="Straight Connector 3">
          <a:extLst xmlns:a="http://schemas.openxmlformats.org/drawingml/2006/main">
            <a:ext uri="{FF2B5EF4-FFF2-40B4-BE49-F238E27FC236}">
              <a16:creationId xmlns:a16="http://schemas.microsoft.com/office/drawing/2014/main" id="{24C7C56C-1A38-1C70-8305-8A2474DC989D}"/>
            </a:ext>
          </a:extLst>
        </cdr:cNvPr>
        <cdr:cNvCxnSpPr/>
      </cdr:nvCxnSpPr>
      <cdr:spPr>
        <a:xfrm xmlns:a="http://schemas.openxmlformats.org/drawingml/2006/main">
          <a:off x="2437990" y="1363747"/>
          <a:ext cx="493804" cy="725825"/>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0.22936</cdr:x>
      <cdr:y>0.53348</cdr:y>
    </cdr:from>
    <cdr:to>
      <cdr:x>0.27373</cdr:x>
      <cdr:y>0.63701</cdr:y>
    </cdr:to>
    <cdr:cxnSp macro="">
      <cdr:nvCxnSpPr>
        <cdr:cNvPr id="6" name="Straight Connector 5">
          <a:extLst xmlns:a="http://schemas.openxmlformats.org/drawingml/2006/main">
            <a:ext uri="{FF2B5EF4-FFF2-40B4-BE49-F238E27FC236}">
              <a16:creationId xmlns:a16="http://schemas.microsoft.com/office/drawing/2014/main" id="{22C7F5D5-EAC5-F049-B655-A92DD8B2B442}"/>
            </a:ext>
          </a:extLst>
        </cdr:cNvPr>
        <cdr:cNvCxnSpPr/>
      </cdr:nvCxnSpPr>
      <cdr:spPr>
        <a:xfrm xmlns:a="http://schemas.openxmlformats.org/drawingml/2006/main">
          <a:off x="2448583" y="1957338"/>
          <a:ext cx="473686" cy="379884"/>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0.16426</cdr:x>
      <cdr:y>0.32677</cdr:y>
    </cdr:from>
    <cdr:to>
      <cdr:x>0.35144</cdr:x>
      <cdr:y>0.41618</cdr:y>
    </cdr:to>
    <cdr:sp macro="" textlink="">
      <cdr:nvSpPr>
        <cdr:cNvPr id="8" name="TextBox 7">
          <a:extLst xmlns:a="http://schemas.openxmlformats.org/drawingml/2006/main">
            <a:ext uri="{FF2B5EF4-FFF2-40B4-BE49-F238E27FC236}">
              <a16:creationId xmlns:a16="http://schemas.microsoft.com/office/drawing/2014/main" id="{0D563CCB-5B5D-F0B2-41FB-A2C0CD27181C}"/>
            </a:ext>
          </a:extLst>
        </cdr:cNvPr>
        <cdr:cNvSpPr txBox="1"/>
      </cdr:nvSpPr>
      <cdr:spPr>
        <a:xfrm xmlns:a="http://schemas.openxmlformats.org/drawingml/2006/main">
          <a:off x="1157281" y="1083850"/>
          <a:ext cx="1318764" cy="29653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BE" sz="1100"/>
        </a:p>
      </cdr:txBody>
    </cdr:sp>
  </cdr:relSizeAnchor>
  <cdr:relSizeAnchor xmlns:cdr="http://schemas.openxmlformats.org/drawingml/2006/chartDrawing">
    <cdr:from>
      <cdr:x>0.04022</cdr:x>
      <cdr:y>0.42017</cdr:y>
    </cdr:from>
    <cdr:to>
      <cdr:x>0.12234</cdr:x>
      <cdr:y>0.4879</cdr:y>
    </cdr:to>
    <cdr:sp macro="" textlink="">
      <cdr:nvSpPr>
        <cdr:cNvPr id="2" name="TextBox 1">
          <a:extLst xmlns:a="http://schemas.openxmlformats.org/drawingml/2006/main">
            <a:ext uri="{FF2B5EF4-FFF2-40B4-BE49-F238E27FC236}">
              <a16:creationId xmlns:a16="http://schemas.microsoft.com/office/drawing/2014/main" id="{35C30F10-321B-6B77-4FBC-093E1BD76D5E}"/>
            </a:ext>
          </a:extLst>
        </cdr:cNvPr>
        <cdr:cNvSpPr txBox="1"/>
      </cdr:nvSpPr>
      <cdr:spPr>
        <a:xfrm xmlns:a="http://schemas.openxmlformats.org/drawingml/2006/main">
          <a:off x="429385" y="1541608"/>
          <a:ext cx="876682" cy="248504"/>
        </a:xfrm>
        <a:prstGeom xmlns:a="http://schemas.openxmlformats.org/drawingml/2006/main" prst="rect">
          <a:avLst/>
        </a:prstGeom>
      </cdr:spPr>
      <cdr:txBody>
        <a:bodyPr xmlns:a="http://schemas.openxmlformats.org/drawingml/2006/main" vertOverflow="clip" wrap="none" rtlCol="0" anchor="ctr"/>
        <a:lstStyle xmlns:a="http://schemas.openxmlformats.org/drawingml/2006/main"/>
        <a:p xmlns:a="http://schemas.openxmlformats.org/drawingml/2006/main">
          <a:pPr algn="r"/>
          <a:r>
            <a:rPr lang="fr-BE" sz="1200">
              <a:solidFill>
                <a:srgbClr val="FF0000"/>
              </a:solidFill>
              <a:latin typeface="Arial" panose="020B0604020202020204" pitchFamily="34" charset="0"/>
              <a:cs typeface="Arial" panose="020B0604020202020204" pitchFamily="34" charset="0"/>
            </a:rPr>
            <a:t>Stookolie</a:t>
          </a:r>
        </a:p>
      </cdr:txBody>
    </cdr:sp>
  </cdr:relSizeAnchor>
  <cdr:relSizeAnchor xmlns:cdr="http://schemas.openxmlformats.org/drawingml/2006/chartDrawing">
    <cdr:from>
      <cdr:x>0.02881</cdr:x>
      <cdr:y>0.51628</cdr:y>
    </cdr:from>
    <cdr:to>
      <cdr:x>0.12242</cdr:x>
      <cdr:y>0.58401</cdr:y>
    </cdr:to>
    <cdr:sp macro="" textlink="">
      <cdr:nvSpPr>
        <cdr:cNvPr id="3" name="TextBox 1">
          <a:extLst xmlns:a="http://schemas.openxmlformats.org/drawingml/2006/main">
            <a:ext uri="{FF2B5EF4-FFF2-40B4-BE49-F238E27FC236}">
              <a16:creationId xmlns:a16="http://schemas.microsoft.com/office/drawing/2014/main" id="{E5DA3231-4C0E-6B6F-92E7-4A0BB3283235}"/>
            </a:ext>
          </a:extLst>
        </cdr:cNvPr>
        <cdr:cNvSpPr txBox="1"/>
      </cdr:nvSpPr>
      <cdr:spPr>
        <a:xfrm xmlns:a="http://schemas.openxmlformats.org/drawingml/2006/main">
          <a:off x="307600" y="1894245"/>
          <a:ext cx="999344" cy="248504"/>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BE" sz="1200">
              <a:solidFill>
                <a:srgbClr val="0070C0"/>
              </a:solidFill>
              <a:latin typeface="Arial" panose="020B0604020202020204" pitchFamily="34" charset="0"/>
              <a:cs typeface="Arial" panose="020B0604020202020204" pitchFamily="34" charset="0"/>
            </a:rPr>
            <a:t>Aardgas</a:t>
          </a:r>
        </a:p>
      </cdr:txBody>
    </cdr:sp>
  </cdr:relSizeAnchor>
  <cdr:relSizeAnchor xmlns:cdr="http://schemas.openxmlformats.org/drawingml/2006/chartDrawing">
    <cdr:from>
      <cdr:x>0.29408</cdr:x>
      <cdr:y>0.11945</cdr:y>
    </cdr:from>
    <cdr:to>
      <cdr:x>0.5596</cdr:x>
      <cdr:y>0.20938</cdr:y>
    </cdr:to>
    <cdr:sp macro="" textlink="">
      <cdr:nvSpPr>
        <cdr:cNvPr id="5" name="TextBox 4">
          <a:extLst xmlns:a="http://schemas.openxmlformats.org/drawingml/2006/main">
            <a:ext uri="{FF2B5EF4-FFF2-40B4-BE49-F238E27FC236}">
              <a16:creationId xmlns:a16="http://schemas.microsoft.com/office/drawing/2014/main" id="{57C3AE48-364B-D364-A5BE-9A30C58246E0}"/>
            </a:ext>
          </a:extLst>
        </cdr:cNvPr>
        <cdr:cNvSpPr txBox="1"/>
      </cdr:nvSpPr>
      <cdr:spPr>
        <a:xfrm xmlns:a="http://schemas.openxmlformats.org/drawingml/2006/main">
          <a:off x="3510780" y="481238"/>
          <a:ext cx="3169778" cy="36229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fr-BE" sz="1800">
              <a:latin typeface="Arial" panose="020B0604020202020204" pitchFamily="34" charset="0"/>
              <a:cs typeface="Arial" panose="020B0604020202020204" pitchFamily="34" charset="0"/>
            </a:rPr>
            <a:t>Uitstoot van PM2.5</a:t>
          </a:r>
          <a:endParaRPr lang="fr-BE" sz="1800" baseline="-25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0.13039</cdr:x>
      <cdr:y>0.31251</cdr:y>
    </cdr:from>
    <cdr:to>
      <cdr:x>0.20922</cdr:x>
      <cdr:y>0.37444</cdr:y>
    </cdr:to>
    <cdr:sp macro="" textlink="">
      <cdr:nvSpPr>
        <cdr:cNvPr id="7" name="TextBox 23">
          <a:extLst xmlns:a="http://schemas.openxmlformats.org/drawingml/2006/main">
            <a:ext uri="{FF2B5EF4-FFF2-40B4-BE49-F238E27FC236}">
              <a16:creationId xmlns:a16="http://schemas.microsoft.com/office/drawing/2014/main" id="{00000000-0008-0000-0200-000018000000}"/>
            </a:ext>
          </a:extLst>
        </cdr:cNvPr>
        <cdr:cNvSpPr txBox="1"/>
      </cdr:nvSpPr>
      <cdr:spPr>
        <a:xfrm xmlns:a="http://schemas.openxmlformats.org/drawingml/2006/main">
          <a:off x="1392005" y="1146597"/>
          <a:ext cx="841559" cy="22724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BE" sz="1100" b="1">
              <a:solidFill>
                <a:schemeClr val="bg1">
                  <a:lumMod val="50000"/>
                </a:schemeClr>
              </a:solidFill>
              <a:latin typeface="Arial" panose="020B0604020202020204" pitchFamily="34" charset="0"/>
              <a:cs typeface="Arial" panose="020B0604020202020204" pitchFamily="34" charset="0"/>
            </a:rPr>
            <a:t>0,22 kt</a:t>
          </a:r>
        </a:p>
      </cdr:txBody>
    </cdr:sp>
  </cdr:relSizeAnchor>
  <cdr:relSizeAnchor xmlns:cdr="http://schemas.openxmlformats.org/drawingml/2006/chartDrawing">
    <cdr:from>
      <cdr:x>0.26778</cdr:x>
      <cdr:y>0.50721</cdr:y>
    </cdr:from>
    <cdr:to>
      <cdr:x>0.34661</cdr:x>
      <cdr:y>0.56941</cdr:y>
    </cdr:to>
    <cdr:sp macro="" textlink="">
      <cdr:nvSpPr>
        <cdr:cNvPr id="9" name="TextBox 23">
          <a:extLst xmlns:a="http://schemas.openxmlformats.org/drawingml/2006/main">
            <a:ext uri="{FF2B5EF4-FFF2-40B4-BE49-F238E27FC236}">
              <a16:creationId xmlns:a16="http://schemas.microsoft.com/office/drawing/2014/main" id="{00000000-0008-0000-0200-000018000000}"/>
            </a:ext>
          </a:extLst>
        </cdr:cNvPr>
        <cdr:cNvSpPr txBox="1"/>
      </cdr:nvSpPr>
      <cdr:spPr>
        <a:xfrm xmlns:a="http://schemas.openxmlformats.org/drawingml/2006/main">
          <a:off x="2858669" y="1860972"/>
          <a:ext cx="841559" cy="228198"/>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BE" sz="1100" b="1">
              <a:solidFill>
                <a:schemeClr val="bg1">
                  <a:lumMod val="50000"/>
                </a:schemeClr>
              </a:solidFill>
              <a:latin typeface="Arial" panose="020B0604020202020204" pitchFamily="34" charset="0"/>
              <a:cs typeface="Arial" panose="020B0604020202020204" pitchFamily="34" charset="0"/>
            </a:rPr>
            <a:t>0,13 kt</a:t>
          </a:r>
        </a:p>
      </cdr:txBody>
    </cdr:sp>
  </cdr:relSizeAnchor>
  <cdr:relSizeAnchor xmlns:cdr="http://schemas.openxmlformats.org/drawingml/2006/chartDrawing">
    <cdr:from>
      <cdr:x>0.78614</cdr:x>
      <cdr:y>0.74091</cdr:y>
    </cdr:from>
    <cdr:to>
      <cdr:x>0.98182</cdr:x>
      <cdr:y>0.88409</cdr:y>
    </cdr:to>
    <cdr:sp macro="" textlink="">
      <cdr:nvSpPr>
        <cdr:cNvPr id="13" name="TextBox 1">
          <a:extLst xmlns:a="http://schemas.openxmlformats.org/drawingml/2006/main">
            <a:ext uri="{FF2B5EF4-FFF2-40B4-BE49-F238E27FC236}">
              <a16:creationId xmlns:a16="http://schemas.microsoft.com/office/drawing/2014/main" id="{CED17645-711F-61DD-AD56-AD872133CEFD}"/>
            </a:ext>
          </a:extLst>
        </cdr:cNvPr>
        <cdr:cNvSpPr txBox="1"/>
      </cdr:nvSpPr>
      <cdr:spPr>
        <a:xfrm xmlns:a="http://schemas.openxmlformats.org/drawingml/2006/main">
          <a:off x="8398355" y="2797931"/>
          <a:ext cx="2090455" cy="54068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fr-BE" sz="1200">
              <a:solidFill>
                <a:srgbClr val="7030A0"/>
              </a:solidFill>
              <a:latin typeface="Arial" panose="020B0604020202020204" pitchFamily="34" charset="0"/>
              <a:cs typeface="Arial" panose="020B0604020202020204" pitchFamily="34" charset="0"/>
            </a:rPr>
            <a:t>Wegslijtage en slijtage van autobanden en -remmen</a:t>
          </a:r>
        </a:p>
      </cdr:txBody>
    </cdr:sp>
  </cdr:relSizeAnchor>
  <cdr:relSizeAnchor xmlns:cdr="http://schemas.openxmlformats.org/drawingml/2006/chartDrawing">
    <cdr:from>
      <cdr:x>0.54108</cdr:x>
      <cdr:y>0.1148</cdr:y>
    </cdr:from>
    <cdr:to>
      <cdr:x>0.61991</cdr:x>
      <cdr:y>0.16959</cdr:y>
    </cdr:to>
    <cdr:sp macro="" textlink="">
      <cdr:nvSpPr>
        <cdr:cNvPr id="14" name="TextBox 23">
          <a:extLst xmlns:a="http://schemas.openxmlformats.org/drawingml/2006/main">
            <a:ext uri="{FF2B5EF4-FFF2-40B4-BE49-F238E27FC236}">
              <a16:creationId xmlns:a16="http://schemas.microsoft.com/office/drawing/2014/main" id="{F8D3F8C0-417E-636A-30CB-9BEFFC9B9B55}"/>
            </a:ext>
          </a:extLst>
        </cdr:cNvPr>
        <cdr:cNvSpPr txBox="1"/>
      </cdr:nvSpPr>
      <cdr:spPr>
        <a:xfrm xmlns:a="http://schemas.openxmlformats.org/drawingml/2006/main">
          <a:off x="5776375" y="421207"/>
          <a:ext cx="841559" cy="201026"/>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BE" sz="1100" b="1">
              <a:solidFill>
                <a:schemeClr val="bg1">
                  <a:lumMod val="50000"/>
                </a:schemeClr>
              </a:solidFill>
              <a:latin typeface="Arial" panose="020B0604020202020204" pitchFamily="34" charset="0"/>
              <a:cs typeface="Arial" panose="020B0604020202020204" pitchFamily="34" charset="0"/>
            </a:rPr>
            <a:t>0,31 kt</a:t>
          </a:r>
        </a:p>
      </cdr:txBody>
    </cdr:sp>
  </cdr:relSizeAnchor>
  <cdr:relSizeAnchor xmlns:cdr="http://schemas.openxmlformats.org/drawingml/2006/chartDrawing">
    <cdr:from>
      <cdr:x>0.67995</cdr:x>
      <cdr:y>0.61777</cdr:y>
    </cdr:from>
    <cdr:to>
      <cdr:x>0.75877</cdr:x>
      <cdr:y>0.67256</cdr:y>
    </cdr:to>
    <cdr:sp macro="" textlink="">
      <cdr:nvSpPr>
        <cdr:cNvPr id="15" name="TextBox 23">
          <a:extLst xmlns:a="http://schemas.openxmlformats.org/drawingml/2006/main">
            <a:ext uri="{FF2B5EF4-FFF2-40B4-BE49-F238E27FC236}">
              <a16:creationId xmlns:a16="http://schemas.microsoft.com/office/drawing/2014/main" id="{F8D3F8C0-417E-636A-30CB-9BEFFC9B9B55}"/>
            </a:ext>
          </a:extLst>
        </cdr:cNvPr>
        <cdr:cNvSpPr txBox="1"/>
      </cdr:nvSpPr>
      <cdr:spPr>
        <a:xfrm xmlns:a="http://schemas.openxmlformats.org/drawingml/2006/main">
          <a:off x="7258887" y="2266599"/>
          <a:ext cx="841452" cy="201026"/>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BE" sz="1100" b="1">
              <a:solidFill>
                <a:schemeClr val="bg1">
                  <a:lumMod val="50000"/>
                </a:schemeClr>
              </a:solidFill>
              <a:latin typeface="Arial" panose="020B0604020202020204" pitchFamily="34" charset="0"/>
              <a:cs typeface="Arial" panose="020B0604020202020204" pitchFamily="34" charset="0"/>
            </a:rPr>
            <a:t>0,08 kt</a:t>
          </a:r>
        </a:p>
      </cdr:txBody>
    </cdr:sp>
  </cdr:relSizeAnchor>
  <cdr:relSizeAnchor xmlns:cdr="http://schemas.openxmlformats.org/drawingml/2006/chartDrawing">
    <cdr:from>
      <cdr:x>0.78608</cdr:x>
      <cdr:y>0.66332</cdr:y>
    </cdr:from>
    <cdr:to>
      <cdr:x>0.87165</cdr:x>
      <cdr:y>0.73105</cdr:y>
    </cdr:to>
    <cdr:sp macro="" textlink="">
      <cdr:nvSpPr>
        <cdr:cNvPr id="26" name="TextBox 1">
          <a:extLst xmlns:a="http://schemas.openxmlformats.org/drawingml/2006/main">
            <a:ext uri="{FF2B5EF4-FFF2-40B4-BE49-F238E27FC236}">
              <a16:creationId xmlns:a16="http://schemas.microsoft.com/office/drawing/2014/main" id="{F7EE0BE4-9C3F-7699-1F8A-1A8E5137E6DD}"/>
            </a:ext>
          </a:extLst>
        </cdr:cNvPr>
        <cdr:cNvSpPr txBox="1"/>
      </cdr:nvSpPr>
      <cdr:spPr>
        <a:xfrm xmlns:a="http://schemas.openxmlformats.org/drawingml/2006/main">
          <a:off x="8391840" y="2433735"/>
          <a:ext cx="913512" cy="248503"/>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fr-BE" sz="1200">
              <a:solidFill>
                <a:schemeClr val="tx1">
                  <a:lumMod val="75000"/>
                  <a:lumOff val="25000"/>
                </a:schemeClr>
              </a:solidFill>
              <a:latin typeface="Arial" panose="020B0604020202020204" pitchFamily="34" charset="0"/>
              <a:cs typeface="Arial" panose="020B0604020202020204" pitchFamily="34" charset="0"/>
            </a:rPr>
            <a:t>Diesel</a:t>
          </a:r>
        </a:p>
      </cdr:txBody>
    </cdr:sp>
  </cdr:relSizeAnchor>
  <cdr:relSizeAnchor xmlns:cdr="http://schemas.openxmlformats.org/drawingml/2006/chartDrawing">
    <cdr:from>
      <cdr:x>0.02794</cdr:x>
      <cdr:y>0.60282</cdr:y>
    </cdr:from>
    <cdr:to>
      <cdr:x>0.12155</cdr:x>
      <cdr:y>0.67055</cdr:y>
    </cdr:to>
    <cdr:sp macro="" textlink="">
      <cdr:nvSpPr>
        <cdr:cNvPr id="10" name="TextBox 1">
          <a:extLst xmlns:a="http://schemas.openxmlformats.org/drawingml/2006/main">
            <a:ext uri="{FF2B5EF4-FFF2-40B4-BE49-F238E27FC236}">
              <a16:creationId xmlns:a16="http://schemas.microsoft.com/office/drawing/2014/main" id="{6A1AF602-5C52-9630-0681-50FDB221332C}"/>
            </a:ext>
          </a:extLst>
        </cdr:cNvPr>
        <cdr:cNvSpPr txBox="1"/>
      </cdr:nvSpPr>
      <cdr:spPr>
        <a:xfrm xmlns:a="http://schemas.openxmlformats.org/drawingml/2006/main">
          <a:off x="298288" y="2211763"/>
          <a:ext cx="999345" cy="248503"/>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BE" sz="1200">
              <a:solidFill>
                <a:schemeClr val="accent2">
                  <a:lumMod val="50000"/>
                </a:schemeClr>
              </a:solidFill>
              <a:latin typeface="Arial" panose="020B0604020202020204" pitchFamily="34" charset="0"/>
              <a:cs typeface="Arial" panose="020B0604020202020204" pitchFamily="34" charset="0"/>
            </a:rPr>
            <a:t>Hout</a:t>
          </a:r>
        </a:p>
      </cdr:txBody>
    </cdr:sp>
  </cdr:relSizeAnchor>
  <cdr:relSizeAnchor xmlns:cdr="http://schemas.openxmlformats.org/drawingml/2006/chartDrawing">
    <cdr:from>
      <cdr:x>0.02794</cdr:x>
      <cdr:y>0.75227</cdr:y>
    </cdr:from>
    <cdr:to>
      <cdr:x>0.12155</cdr:x>
      <cdr:y>0.8459</cdr:y>
    </cdr:to>
    <cdr:sp macro="" textlink="">
      <cdr:nvSpPr>
        <cdr:cNvPr id="11" name="TextBox 1">
          <a:extLst xmlns:a="http://schemas.openxmlformats.org/drawingml/2006/main">
            <a:ext uri="{FF2B5EF4-FFF2-40B4-BE49-F238E27FC236}">
              <a16:creationId xmlns:a16="http://schemas.microsoft.com/office/drawing/2014/main" id="{6A1AF602-5C52-9630-0681-50FDB221332C}"/>
            </a:ext>
          </a:extLst>
        </cdr:cNvPr>
        <cdr:cNvSpPr txBox="1"/>
      </cdr:nvSpPr>
      <cdr:spPr>
        <a:xfrm xmlns:a="http://schemas.openxmlformats.org/drawingml/2006/main">
          <a:off x="298229" y="2760096"/>
          <a:ext cx="999344" cy="343531"/>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BE" sz="1200">
              <a:solidFill>
                <a:schemeClr val="tx1">
                  <a:lumMod val="65000"/>
                  <a:lumOff val="35000"/>
                </a:schemeClr>
              </a:solidFill>
              <a:latin typeface="Arial" panose="020B0604020202020204" pitchFamily="34" charset="0"/>
              <a:cs typeface="Arial" panose="020B0604020202020204" pitchFamily="34" charset="0"/>
            </a:rPr>
            <a:t>Steenkool</a:t>
          </a:r>
        </a:p>
      </cdr:txBody>
    </cdr:sp>
  </cdr:relSizeAnchor>
  <cdr:relSizeAnchor xmlns:cdr="http://schemas.openxmlformats.org/drawingml/2006/chartDrawing">
    <cdr:from>
      <cdr:x>0.0138</cdr:x>
      <cdr:y>0.67405</cdr:y>
    </cdr:from>
    <cdr:to>
      <cdr:x>0.12307</cdr:x>
      <cdr:y>0.74178</cdr:y>
    </cdr:to>
    <cdr:sp macro="" textlink="">
      <cdr:nvSpPr>
        <cdr:cNvPr id="16" name="TextBox 1">
          <a:extLst xmlns:a="http://schemas.openxmlformats.org/drawingml/2006/main">
            <a:ext uri="{FF2B5EF4-FFF2-40B4-BE49-F238E27FC236}">
              <a16:creationId xmlns:a16="http://schemas.microsoft.com/office/drawing/2014/main" id="{6A1AF602-5C52-9630-0681-50FDB221332C}"/>
            </a:ext>
          </a:extLst>
        </cdr:cNvPr>
        <cdr:cNvSpPr txBox="1"/>
      </cdr:nvSpPr>
      <cdr:spPr>
        <a:xfrm xmlns:a="http://schemas.openxmlformats.org/drawingml/2006/main">
          <a:off x="139519" y="2470550"/>
          <a:ext cx="1105118" cy="248245"/>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BE" sz="1200">
              <a:solidFill>
                <a:sysClr val="windowText" lastClr="000000"/>
              </a:solidFill>
              <a:latin typeface="Arial" panose="020B0604020202020204" pitchFamily="34" charset="0"/>
              <a:cs typeface="Arial" panose="020B0604020202020204" pitchFamily="34" charset="0"/>
            </a:rPr>
            <a:t>Houtskool</a:t>
          </a:r>
        </a:p>
      </cdr:txBody>
    </cdr:sp>
  </cdr:relSizeAnchor>
  <cdr:relSizeAnchor xmlns:cdr="http://schemas.openxmlformats.org/drawingml/2006/chartDrawing">
    <cdr:from>
      <cdr:x>0.17264</cdr:x>
      <cdr:y>0.92375</cdr:y>
    </cdr:from>
    <cdr:to>
      <cdr:x>0.32774</cdr:x>
      <cdr:y>0.98353</cdr:y>
    </cdr:to>
    <cdr:sp macro="" textlink="">
      <cdr:nvSpPr>
        <cdr:cNvPr id="17" name="TextBox 1">
          <a:extLst xmlns:a="http://schemas.openxmlformats.org/drawingml/2006/main">
            <a:ext uri="{FF2B5EF4-FFF2-40B4-BE49-F238E27FC236}">
              <a16:creationId xmlns:a16="http://schemas.microsoft.com/office/drawing/2014/main" id="{86A434B5-309A-CB03-9C25-6EB0C622B90A}"/>
            </a:ext>
          </a:extLst>
        </cdr:cNvPr>
        <cdr:cNvSpPr txBox="1"/>
      </cdr:nvSpPr>
      <cdr:spPr>
        <a:xfrm xmlns:a="http://schemas.openxmlformats.org/drawingml/2006/main">
          <a:off x="1843015" y="3389253"/>
          <a:ext cx="1655788" cy="219335"/>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400">
              <a:latin typeface="Arial" panose="020B0604020202020204" pitchFamily="34" charset="0"/>
              <a:cs typeface="Arial" panose="020B0604020202020204" pitchFamily="34" charset="0"/>
            </a:rPr>
            <a:t>Gebouwen</a:t>
          </a:r>
        </a:p>
      </cdr:txBody>
    </cdr:sp>
  </cdr:relSizeAnchor>
  <cdr:relSizeAnchor xmlns:cdr="http://schemas.openxmlformats.org/drawingml/2006/chartDrawing">
    <cdr:from>
      <cdr:x>0.59094</cdr:x>
      <cdr:y>0.91634</cdr:y>
    </cdr:from>
    <cdr:to>
      <cdr:x>0.74605</cdr:x>
      <cdr:y>0.97611</cdr:y>
    </cdr:to>
    <cdr:sp macro="" textlink="">
      <cdr:nvSpPr>
        <cdr:cNvPr id="18" name="TextBox 1">
          <a:extLst xmlns:a="http://schemas.openxmlformats.org/drawingml/2006/main">
            <a:ext uri="{FF2B5EF4-FFF2-40B4-BE49-F238E27FC236}">
              <a16:creationId xmlns:a16="http://schemas.microsoft.com/office/drawing/2014/main" id="{86A434B5-309A-CB03-9C25-6EB0C622B90A}"/>
            </a:ext>
          </a:extLst>
        </cdr:cNvPr>
        <cdr:cNvSpPr txBox="1"/>
      </cdr:nvSpPr>
      <cdr:spPr>
        <a:xfrm xmlns:a="http://schemas.openxmlformats.org/drawingml/2006/main">
          <a:off x="6308603" y="3362072"/>
          <a:ext cx="1655895" cy="219298"/>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400">
              <a:latin typeface="Arial" panose="020B0604020202020204" pitchFamily="34" charset="0"/>
              <a:cs typeface="Arial" panose="020B0604020202020204" pitchFamily="34" charset="0"/>
            </a:rPr>
            <a:t>Transport</a:t>
          </a:r>
        </a:p>
      </cdr:txBody>
    </cdr:sp>
  </cdr:relSizeAnchor>
  <cdr:relSizeAnchor xmlns:cdr="http://schemas.openxmlformats.org/drawingml/2006/chartDrawing">
    <cdr:from>
      <cdr:x>0.13456</cdr:x>
      <cdr:y>0.86261</cdr:y>
    </cdr:from>
    <cdr:to>
      <cdr:x>0.22875</cdr:x>
      <cdr:y>0.92239</cdr:y>
    </cdr:to>
    <cdr:sp macro="" textlink="">
      <cdr:nvSpPr>
        <cdr:cNvPr id="19" name="TextBox 1">
          <a:extLst xmlns:a="http://schemas.openxmlformats.org/drawingml/2006/main">
            <a:ext uri="{FF2B5EF4-FFF2-40B4-BE49-F238E27FC236}">
              <a16:creationId xmlns:a16="http://schemas.microsoft.com/office/drawing/2014/main" id="{DBA6AC86-9D9C-C0EA-18E7-C7C16D90D240}"/>
            </a:ext>
          </a:extLst>
        </cdr:cNvPr>
        <cdr:cNvSpPr txBox="1"/>
      </cdr:nvSpPr>
      <cdr:spPr>
        <a:xfrm xmlns:a="http://schemas.openxmlformats.org/drawingml/2006/main">
          <a:off x="1436534" y="3164927"/>
          <a:ext cx="1005537" cy="219334"/>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2005</a:t>
          </a:r>
        </a:p>
      </cdr:txBody>
    </cdr:sp>
  </cdr:relSizeAnchor>
  <cdr:relSizeAnchor xmlns:cdr="http://schemas.openxmlformats.org/drawingml/2006/chartDrawing">
    <cdr:from>
      <cdr:x>0.54999</cdr:x>
      <cdr:y>0.85766</cdr:y>
    </cdr:from>
    <cdr:to>
      <cdr:x>0.64418</cdr:x>
      <cdr:y>0.91744</cdr:y>
    </cdr:to>
    <cdr:sp macro="" textlink="">
      <cdr:nvSpPr>
        <cdr:cNvPr id="20" name="TextBox 1">
          <a:extLst xmlns:a="http://schemas.openxmlformats.org/drawingml/2006/main">
            <a:ext uri="{FF2B5EF4-FFF2-40B4-BE49-F238E27FC236}">
              <a16:creationId xmlns:a16="http://schemas.microsoft.com/office/drawing/2014/main" id="{DBA6AC86-9D9C-C0EA-18E7-C7C16D90D240}"/>
            </a:ext>
          </a:extLst>
        </cdr:cNvPr>
        <cdr:cNvSpPr txBox="1"/>
      </cdr:nvSpPr>
      <cdr:spPr>
        <a:xfrm xmlns:a="http://schemas.openxmlformats.org/drawingml/2006/main">
          <a:off x="5871436" y="3146779"/>
          <a:ext cx="1005536" cy="219335"/>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2005</a:t>
          </a:r>
        </a:p>
      </cdr:txBody>
    </cdr:sp>
  </cdr:relSizeAnchor>
  <cdr:relSizeAnchor xmlns:cdr="http://schemas.openxmlformats.org/drawingml/2006/chartDrawing">
    <cdr:from>
      <cdr:x>0.27207</cdr:x>
      <cdr:y>0.86261</cdr:y>
    </cdr:from>
    <cdr:to>
      <cdr:x>0.36626</cdr:x>
      <cdr:y>0.92239</cdr:y>
    </cdr:to>
    <cdr:sp macro="" textlink="">
      <cdr:nvSpPr>
        <cdr:cNvPr id="21" name="TextBox 1">
          <a:extLst xmlns:a="http://schemas.openxmlformats.org/drawingml/2006/main">
            <a:ext uri="{FF2B5EF4-FFF2-40B4-BE49-F238E27FC236}">
              <a16:creationId xmlns:a16="http://schemas.microsoft.com/office/drawing/2014/main" id="{DBA6AC86-9D9C-C0EA-18E7-C7C16D90D240}"/>
            </a:ext>
          </a:extLst>
        </cdr:cNvPr>
        <cdr:cNvSpPr txBox="1"/>
      </cdr:nvSpPr>
      <cdr:spPr>
        <a:xfrm xmlns:a="http://schemas.openxmlformats.org/drawingml/2006/main">
          <a:off x="2904503" y="3164927"/>
          <a:ext cx="1005537" cy="219334"/>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2024</a:t>
          </a:r>
        </a:p>
      </cdr:txBody>
    </cdr:sp>
  </cdr:relSizeAnchor>
  <cdr:relSizeAnchor xmlns:cdr="http://schemas.openxmlformats.org/drawingml/2006/chartDrawing">
    <cdr:from>
      <cdr:x>0.68564</cdr:x>
      <cdr:y>0.85531</cdr:y>
    </cdr:from>
    <cdr:to>
      <cdr:x>0.77983</cdr:x>
      <cdr:y>0.91509</cdr:y>
    </cdr:to>
    <cdr:sp macro="" textlink="">
      <cdr:nvSpPr>
        <cdr:cNvPr id="22" name="TextBox 1">
          <a:extLst xmlns:a="http://schemas.openxmlformats.org/drawingml/2006/main">
            <a:ext uri="{FF2B5EF4-FFF2-40B4-BE49-F238E27FC236}">
              <a16:creationId xmlns:a16="http://schemas.microsoft.com/office/drawing/2014/main" id="{398A8521-909B-32EC-5E47-ADD45E75A2DA}"/>
            </a:ext>
          </a:extLst>
        </cdr:cNvPr>
        <cdr:cNvSpPr txBox="1"/>
      </cdr:nvSpPr>
      <cdr:spPr>
        <a:xfrm xmlns:a="http://schemas.openxmlformats.org/drawingml/2006/main">
          <a:off x="7319584" y="3138157"/>
          <a:ext cx="1005536" cy="219335"/>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BE" sz="1200">
              <a:latin typeface="Arial" panose="020B0604020202020204" pitchFamily="34" charset="0"/>
              <a:cs typeface="Arial" panose="020B0604020202020204" pitchFamily="34" charset="0"/>
            </a:rPr>
            <a:t>2024</a:t>
          </a:r>
        </a:p>
      </cdr:txBody>
    </cdr:sp>
  </cdr:relSizeAnchor>
  <cdr:relSizeAnchor xmlns:cdr="http://schemas.openxmlformats.org/drawingml/2006/chartDrawing">
    <cdr:from>
      <cdr:x>0.09714</cdr:x>
      <cdr:y>0.86388</cdr:y>
    </cdr:from>
    <cdr:to>
      <cdr:x>0.38102</cdr:x>
      <cdr:y>0.86582</cdr:y>
    </cdr:to>
    <cdr:cxnSp macro="">
      <cdr:nvCxnSpPr>
        <cdr:cNvPr id="23" name="Straight Connector 22">
          <a:extLst xmlns:a="http://schemas.openxmlformats.org/drawingml/2006/main">
            <a:ext uri="{FF2B5EF4-FFF2-40B4-BE49-F238E27FC236}">
              <a16:creationId xmlns:a16="http://schemas.microsoft.com/office/drawing/2014/main" id="{D1F56530-C719-088A-8108-0A8EF3845B7F}"/>
            </a:ext>
          </a:extLst>
        </cdr:cNvPr>
        <cdr:cNvCxnSpPr/>
      </cdr:nvCxnSpPr>
      <cdr:spPr>
        <a:xfrm xmlns:a="http://schemas.openxmlformats.org/drawingml/2006/main">
          <a:off x="1037029" y="3169594"/>
          <a:ext cx="3030595" cy="7118"/>
        </a:xfrm>
        <a:prstGeom xmlns:a="http://schemas.openxmlformats.org/drawingml/2006/main" prst="line">
          <a:avLst/>
        </a:prstGeom>
        <a:ln xmlns:a="http://schemas.openxmlformats.org/drawingml/2006/main">
          <a:solidFill>
            <a:schemeClr val="bg2">
              <a:lumMod val="9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0.5184</cdr:x>
      <cdr:y>0.86388</cdr:y>
    </cdr:from>
    <cdr:to>
      <cdr:x>0.80228</cdr:x>
      <cdr:y>0.86582</cdr:y>
    </cdr:to>
    <cdr:cxnSp macro="">
      <cdr:nvCxnSpPr>
        <cdr:cNvPr id="24" name="Straight Connector 23">
          <a:extLst xmlns:a="http://schemas.openxmlformats.org/drawingml/2006/main">
            <a:ext uri="{FF2B5EF4-FFF2-40B4-BE49-F238E27FC236}">
              <a16:creationId xmlns:a16="http://schemas.microsoft.com/office/drawing/2014/main" id="{D1F56530-C719-088A-8108-0A8EF3845B7F}"/>
            </a:ext>
          </a:extLst>
        </cdr:cNvPr>
        <cdr:cNvCxnSpPr/>
      </cdr:nvCxnSpPr>
      <cdr:spPr>
        <a:xfrm xmlns:a="http://schemas.openxmlformats.org/drawingml/2006/main">
          <a:off x="5534217" y="3169594"/>
          <a:ext cx="3030595" cy="7118"/>
        </a:xfrm>
        <a:prstGeom xmlns:a="http://schemas.openxmlformats.org/drawingml/2006/main" prst="line">
          <a:avLst/>
        </a:prstGeom>
        <a:ln xmlns:a="http://schemas.openxmlformats.org/drawingml/2006/main">
          <a:solidFill>
            <a:schemeClr val="bg2">
              <a:lumMod val="9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0.22938</cdr:x>
      <cdr:y>0.57055</cdr:y>
    </cdr:from>
    <cdr:to>
      <cdr:x>0.27373</cdr:x>
      <cdr:y>0.66038</cdr:y>
    </cdr:to>
    <cdr:cxnSp macro="">
      <cdr:nvCxnSpPr>
        <cdr:cNvPr id="31" name="Straight Connector 30">
          <a:extLst xmlns:a="http://schemas.openxmlformats.org/drawingml/2006/main">
            <a:ext uri="{FF2B5EF4-FFF2-40B4-BE49-F238E27FC236}">
              <a16:creationId xmlns:a16="http://schemas.microsoft.com/office/drawing/2014/main" id="{81946C64-78E2-46D0-FF27-83D1D610FFC0}"/>
            </a:ext>
          </a:extLst>
        </cdr:cNvPr>
        <cdr:cNvCxnSpPr/>
      </cdr:nvCxnSpPr>
      <cdr:spPr>
        <a:xfrm xmlns:a="http://schemas.openxmlformats.org/drawingml/2006/main">
          <a:off x="2448797" y="2093349"/>
          <a:ext cx="473472" cy="329598"/>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0.22849</cdr:x>
      <cdr:y>0.69421</cdr:y>
    </cdr:from>
    <cdr:to>
      <cdr:x>0.27373</cdr:x>
      <cdr:y>0.74864</cdr:y>
    </cdr:to>
    <cdr:cxnSp macro="">
      <cdr:nvCxnSpPr>
        <cdr:cNvPr id="33" name="Straight Connector 32">
          <a:extLst xmlns:a="http://schemas.openxmlformats.org/drawingml/2006/main">
            <a:ext uri="{FF2B5EF4-FFF2-40B4-BE49-F238E27FC236}">
              <a16:creationId xmlns:a16="http://schemas.microsoft.com/office/drawing/2014/main" id="{81946C64-78E2-46D0-FF27-83D1D610FFC0}"/>
            </a:ext>
          </a:extLst>
        </cdr:cNvPr>
        <cdr:cNvCxnSpPr/>
      </cdr:nvCxnSpPr>
      <cdr:spPr>
        <a:xfrm xmlns:a="http://schemas.openxmlformats.org/drawingml/2006/main">
          <a:off x="2439272" y="2547083"/>
          <a:ext cx="482997" cy="199714"/>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0.22975</cdr:x>
      <cdr:y>0.72973</cdr:y>
    </cdr:from>
    <cdr:to>
      <cdr:x>0.27463</cdr:x>
      <cdr:y>0.7798</cdr:y>
    </cdr:to>
    <cdr:cxnSp macro="">
      <cdr:nvCxnSpPr>
        <cdr:cNvPr id="39" name="Straight Connector 38">
          <a:extLst xmlns:a="http://schemas.openxmlformats.org/drawingml/2006/main">
            <a:ext uri="{FF2B5EF4-FFF2-40B4-BE49-F238E27FC236}">
              <a16:creationId xmlns:a16="http://schemas.microsoft.com/office/drawing/2014/main" id="{81946C64-78E2-46D0-FF27-83D1D610FFC0}"/>
            </a:ext>
          </a:extLst>
        </cdr:cNvPr>
        <cdr:cNvCxnSpPr/>
      </cdr:nvCxnSpPr>
      <cdr:spPr>
        <a:xfrm xmlns:a="http://schemas.openxmlformats.org/drawingml/2006/main">
          <a:off x="2452747" y="2677393"/>
          <a:ext cx="479047" cy="183704"/>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0.6433</cdr:x>
      <cdr:y>0.67562</cdr:y>
    </cdr:from>
    <cdr:to>
      <cdr:x>0.68683</cdr:x>
      <cdr:y>0.69672</cdr:y>
    </cdr:to>
    <cdr:cxnSp macro="">
      <cdr:nvCxnSpPr>
        <cdr:cNvPr id="42" name="Straight Connector 41">
          <a:extLst xmlns:a="http://schemas.openxmlformats.org/drawingml/2006/main">
            <a:ext uri="{FF2B5EF4-FFF2-40B4-BE49-F238E27FC236}">
              <a16:creationId xmlns:a16="http://schemas.microsoft.com/office/drawing/2014/main" id="{81946C64-78E2-46D0-FF27-83D1D610FFC0}"/>
            </a:ext>
          </a:extLst>
        </cdr:cNvPr>
        <cdr:cNvCxnSpPr/>
      </cdr:nvCxnSpPr>
      <cdr:spPr>
        <a:xfrm xmlns:a="http://schemas.openxmlformats.org/drawingml/2006/main">
          <a:off x="6867614" y="2478875"/>
          <a:ext cx="464730" cy="77422"/>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0.64201</cdr:x>
      <cdr:y>0.19017</cdr:y>
    </cdr:from>
    <cdr:to>
      <cdr:x>0.68683</cdr:x>
      <cdr:y>0.69153</cdr:y>
    </cdr:to>
    <cdr:cxnSp macro="">
      <cdr:nvCxnSpPr>
        <cdr:cNvPr id="44" name="Straight Connector 43">
          <a:extLst xmlns:a="http://schemas.openxmlformats.org/drawingml/2006/main">
            <a:ext uri="{FF2B5EF4-FFF2-40B4-BE49-F238E27FC236}">
              <a16:creationId xmlns:a16="http://schemas.microsoft.com/office/drawing/2014/main" id="{81946C64-78E2-46D0-FF27-83D1D610FFC0}"/>
            </a:ext>
          </a:extLst>
        </cdr:cNvPr>
        <cdr:cNvCxnSpPr/>
      </cdr:nvCxnSpPr>
      <cdr:spPr>
        <a:xfrm xmlns:a="http://schemas.openxmlformats.org/drawingml/2006/main">
          <a:off x="6853901" y="697743"/>
          <a:ext cx="478443" cy="1839504"/>
        </a:xfrm>
        <a:prstGeom xmlns:a="http://schemas.openxmlformats.org/drawingml/2006/main" prst="line">
          <a:avLst/>
        </a:prstGeom>
        <a:ln xmlns:a="http://schemas.openxmlformats.org/drawingml/2006/main" w="9525">
          <a:solidFill>
            <a:schemeClr val="bg1">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212E9-A58B-4FAF-873D-98332444B938}">
  <dimension ref="A1:P57"/>
  <sheetViews>
    <sheetView tabSelected="1" topLeftCell="I48" zoomScale="107" zoomScaleNormal="107" workbookViewId="0">
      <selection activeCell="AC57" sqref="AC57"/>
    </sheetView>
  </sheetViews>
  <sheetFormatPr defaultRowHeight="14.4" x14ac:dyDescent="0.3"/>
  <cols>
    <col min="1" max="1" width="60.21875" bestFit="1" customWidth="1"/>
  </cols>
  <sheetData>
    <row r="1" spans="1:16" x14ac:dyDescent="0.3">
      <c r="A1" s="11" t="s">
        <v>90</v>
      </c>
    </row>
    <row r="2" spans="1:16" x14ac:dyDescent="0.3">
      <c r="A2" s="12">
        <v>2024</v>
      </c>
      <c r="B2" s="10" t="s">
        <v>13</v>
      </c>
      <c r="C2" s="10" t="s">
        <v>15</v>
      </c>
      <c r="D2" s="10" t="s">
        <v>17</v>
      </c>
      <c r="E2" s="10" t="s">
        <v>19</v>
      </c>
      <c r="F2" s="10" t="s">
        <v>67</v>
      </c>
      <c r="G2" s="10"/>
      <c r="H2" s="10"/>
      <c r="I2" s="10"/>
      <c r="J2" s="10"/>
      <c r="K2" s="10"/>
      <c r="L2" s="10" t="s">
        <v>12</v>
      </c>
      <c r="M2" s="10" t="s">
        <v>14</v>
      </c>
      <c r="N2" s="10" t="s">
        <v>16</v>
      </c>
      <c r="O2" s="10" t="s">
        <v>18</v>
      </c>
      <c r="P2" s="10" t="s">
        <v>70</v>
      </c>
    </row>
    <row r="3" spans="1:16" x14ac:dyDescent="0.3">
      <c r="A3" t="s">
        <v>9</v>
      </c>
      <c r="B3" s="2">
        <v>1.8495816127062322E-3</v>
      </c>
      <c r="D3" s="2">
        <v>3.6799837966220343E-3</v>
      </c>
      <c r="E3" s="2">
        <v>8.621814509211605E-5</v>
      </c>
      <c r="F3" s="2">
        <v>7.1642592838808234E-3</v>
      </c>
      <c r="G3" s="2"/>
      <c r="H3" s="2"/>
      <c r="I3" s="2"/>
      <c r="L3" s="1">
        <v>6.5343914226104953E-4</v>
      </c>
      <c r="N3" s="1">
        <v>8.7714871710796189E-4</v>
      </c>
      <c r="O3" s="1">
        <v>2.767970797753864E-4</v>
      </c>
      <c r="P3" s="1">
        <v>0.11080371781116488</v>
      </c>
    </row>
    <row r="4" spans="1:16" x14ac:dyDescent="0.3">
      <c r="A4" t="s">
        <v>5</v>
      </c>
      <c r="B4" s="2">
        <v>6.8923553741348884E-2</v>
      </c>
      <c r="C4" s="2">
        <v>6.6689497479549271E-4</v>
      </c>
      <c r="D4" s="2">
        <v>4.6428721739250108E-3</v>
      </c>
      <c r="E4" s="2">
        <v>1.520525525635825E-3</v>
      </c>
      <c r="F4" s="2">
        <v>2.3758946597772873E-4</v>
      </c>
      <c r="G4" s="2"/>
      <c r="H4" s="2"/>
      <c r="I4" s="2"/>
      <c r="L4" s="1">
        <v>2.4350019230799748E-2</v>
      </c>
      <c r="M4" s="1">
        <v>5.8733197885989822E-3</v>
      </c>
      <c r="N4" s="1">
        <v>1.106659593119088E-3</v>
      </c>
      <c r="O4" s="1">
        <v>4.8815365346849314E-3</v>
      </c>
      <c r="P4" s="1">
        <v>3.6746012532423498E-3</v>
      </c>
    </row>
    <row r="5" spans="1:16" x14ac:dyDescent="0.3">
      <c r="A5" t="s">
        <v>10</v>
      </c>
      <c r="B5" s="2">
        <v>0</v>
      </c>
      <c r="C5" s="2">
        <v>0</v>
      </c>
      <c r="D5" s="2">
        <v>0.12102134023786804</v>
      </c>
      <c r="E5" s="2">
        <v>0</v>
      </c>
      <c r="F5" s="2">
        <v>0</v>
      </c>
      <c r="G5" s="2"/>
      <c r="H5" s="2"/>
      <c r="I5" s="2"/>
      <c r="L5" s="1">
        <v>0</v>
      </c>
      <c r="M5" s="1">
        <v>0</v>
      </c>
      <c r="N5" s="1">
        <v>2.8846244766016018E-2</v>
      </c>
      <c r="O5" s="1">
        <v>0</v>
      </c>
      <c r="P5" s="1">
        <v>0</v>
      </c>
    </row>
    <row r="6" spans="1:16" x14ac:dyDescent="0.3">
      <c r="A6" s="13" t="s">
        <v>7</v>
      </c>
      <c r="B6" s="2">
        <v>4.1472750000000006E-3</v>
      </c>
      <c r="C6" s="2">
        <v>5.6805100000000008E-4</v>
      </c>
      <c r="D6" s="2">
        <v>2.5134975499999999E-3</v>
      </c>
      <c r="E6" s="2">
        <v>3.8610586899999993E-2</v>
      </c>
      <c r="F6" s="2">
        <v>2.8528848000000007E-3</v>
      </c>
      <c r="G6" s="2"/>
      <c r="H6" s="2"/>
      <c r="I6" s="2"/>
      <c r="L6" s="1">
        <v>1.4651918034346942E-3</v>
      </c>
      <c r="M6" s="1">
        <v>5.0028044974496184E-3</v>
      </c>
      <c r="N6" s="1">
        <v>5.9910892908286023E-4</v>
      </c>
      <c r="O6" s="1">
        <v>0.12395647912530949</v>
      </c>
      <c r="P6" s="1">
        <v>4.4123227510510642E-2</v>
      </c>
    </row>
    <row r="7" spans="1:16" x14ac:dyDescent="0.3">
      <c r="A7" t="s">
        <v>4</v>
      </c>
      <c r="B7" s="2">
        <v>0.14852246976070388</v>
      </c>
      <c r="C7" s="2">
        <v>2.112641204707914E-3</v>
      </c>
      <c r="D7" s="2">
        <v>2.8568075903195139E-2</v>
      </c>
      <c r="E7" s="2">
        <v>1.1539297476593191E-2</v>
      </c>
      <c r="F7" s="2">
        <v>4.4049834952362982E-4</v>
      </c>
      <c r="G7" s="2"/>
      <c r="H7" s="2"/>
      <c r="I7" s="2"/>
      <c r="L7" s="1">
        <v>5.2471539822958581E-2</v>
      </c>
      <c r="M7" s="1">
        <v>1.8605954254829461E-2</v>
      </c>
      <c r="N7" s="1">
        <v>6.8093917021407498E-3</v>
      </c>
      <c r="O7" s="1">
        <v>3.7046074706988216E-2</v>
      </c>
      <c r="P7" s="1">
        <v>6.8128264043593881E-3</v>
      </c>
    </row>
    <row r="8" spans="1:16" x14ac:dyDescent="0.3">
      <c r="A8" s="13" t="s">
        <v>8</v>
      </c>
      <c r="B8" s="2">
        <v>2.2133579423830609E-3</v>
      </c>
      <c r="C8" s="2">
        <v>7.8878858959522801E-4</v>
      </c>
      <c r="D8" s="2">
        <v>3.016672053778831</v>
      </c>
      <c r="E8" s="2">
        <v>3.8157130608275705E-2</v>
      </c>
      <c r="F8" s="2">
        <v>5.0676427070700438E-3</v>
      </c>
      <c r="G8" s="2"/>
      <c r="H8" s="2"/>
      <c r="I8" s="2"/>
      <c r="L8" s="1">
        <v>7.8195777112603836E-4</v>
      </c>
      <c r="M8" s="1">
        <v>6.946832420969151E-3</v>
      </c>
      <c r="N8" s="1">
        <v>0.71904393283917389</v>
      </c>
      <c r="O8" s="1">
        <v>0.12250069070373121</v>
      </c>
      <c r="P8" s="1">
        <v>7.8377070152300415E-2</v>
      </c>
    </row>
    <row r="9" spans="1:16" x14ac:dyDescent="0.3">
      <c r="A9" t="s">
        <v>6</v>
      </c>
      <c r="B9" s="2">
        <v>4.6219876045969034E-2</v>
      </c>
      <c r="C9" s="2">
        <v>1.4212674411098617E-4</v>
      </c>
      <c r="D9" s="2">
        <v>6.1626228656508512E-2</v>
      </c>
      <c r="E9" s="2">
        <v>3.5590928229172324E-3</v>
      </c>
      <c r="F9" s="2">
        <v>1.0692986905691291E-4</v>
      </c>
      <c r="G9" s="2"/>
      <c r="H9" s="2"/>
      <c r="I9" s="2"/>
      <c r="L9" s="1">
        <v>1.6329031361151936E-2</v>
      </c>
      <c r="M9" s="1">
        <v>1.2517050663519869E-3</v>
      </c>
      <c r="N9" s="1">
        <v>1.4689023211427553E-2</v>
      </c>
      <c r="O9" s="1">
        <v>1.1426208473639617E-2</v>
      </c>
      <c r="P9" s="1">
        <v>1.6537965150458509E-3</v>
      </c>
    </row>
    <row r="10" spans="1:16" x14ac:dyDescent="0.3">
      <c r="A10" s="13" t="s">
        <v>3</v>
      </c>
      <c r="B10" s="2">
        <v>0.33439876234907184</v>
      </c>
      <c r="C10" s="2">
        <v>1.3033249573146232E-2</v>
      </c>
      <c r="D10" s="2">
        <v>1.4573924545655838E-2</v>
      </c>
      <c r="E10" s="2">
        <v>8.9351022102428599E-3</v>
      </c>
      <c r="F10" s="2">
        <v>6.2583751472157449E-3</v>
      </c>
      <c r="G10" s="2"/>
      <c r="H10" s="2"/>
      <c r="I10" s="2"/>
      <c r="L10" s="1">
        <v>0.11813982088782786</v>
      </c>
      <c r="M10" s="1">
        <v>0.114783354982069</v>
      </c>
      <c r="N10" s="1">
        <v>3.4737922569617304E-3</v>
      </c>
      <c r="O10" s="1">
        <v>2.8685495340307191E-2</v>
      </c>
      <c r="P10" s="1">
        <v>9.6793151432797347E-2</v>
      </c>
    </row>
    <row r="11" spans="1:16" x14ac:dyDescent="0.3">
      <c r="A11" s="13" t="s">
        <v>1</v>
      </c>
      <c r="B11" s="2">
        <v>0.63096848663106653</v>
      </c>
      <c r="C11" s="2">
        <v>8.3038814302549308E-2</v>
      </c>
      <c r="D11" s="2">
        <v>0.14778827040171663</v>
      </c>
      <c r="E11" s="2">
        <v>9.7152562092084588E-2</v>
      </c>
      <c r="F11" s="2">
        <v>7.6520554457096216E-3</v>
      </c>
      <c r="G11" s="2"/>
      <c r="H11" s="2"/>
      <c r="I11" s="2"/>
      <c r="L11" s="1">
        <v>0.22291501162508684</v>
      </c>
      <c r="M11" s="1">
        <v>0.73131981750877528</v>
      </c>
      <c r="N11" s="1">
        <v>3.5226321351051498E-2</v>
      </c>
      <c r="O11" s="1">
        <v>0.31190122973597739</v>
      </c>
      <c r="P11" s="1">
        <v>0.11834806065568701</v>
      </c>
    </row>
    <row r="12" spans="1:16" x14ac:dyDescent="0.3">
      <c r="A12" s="13" t="s">
        <v>2</v>
      </c>
      <c r="B12" s="2">
        <v>0.34176941932835397</v>
      </c>
      <c r="C12" s="2">
        <v>1.0030326797847848E-2</v>
      </c>
      <c r="D12" s="2">
        <v>0.25949278183586078</v>
      </c>
      <c r="E12" s="2">
        <v>3.235334294064194E-2</v>
      </c>
      <c r="F12" s="2">
        <v>1.3597452756094206E-4</v>
      </c>
      <c r="G12" s="2"/>
      <c r="H12" s="2"/>
      <c r="I12" s="2"/>
      <c r="L12" s="1">
        <v>0.12074380210247432</v>
      </c>
      <c r="M12" s="1">
        <v>8.8336723313862026E-2</v>
      </c>
      <c r="N12" s="1">
        <v>6.1851837743153892E-2</v>
      </c>
      <c r="O12" s="1">
        <v>0.10386805280226555</v>
      </c>
      <c r="P12" s="1">
        <v>2.1030064078316956E-3</v>
      </c>
    </row>
    <row r="13" spans="1:16" x14ac:dyDescent="0.3">
      <c r="A13" s="14" t="s">
        <v>0</v>
      </c>
      <c r="B13" s="2">
        <v>1.2515210700696771</v>
      </c>
      <c r="C13" s="2">
        <v>3.1656186326848765E-3</v>
      </c>
      <c r="D13" s="2">
        <v>0.53481420928730972</v>
      </c>
      <c r="E13" s="2">
        <v>7.9571165477759581E-2</v>
      </c>
      <c r="F13" s="2">
        <v>3.474100069807045E-2</v>
      </c>
      <c r="G13" s="2"/>
      <c r="H13" s="2"/>
      <c r="I13" s="2"/>
      <c r="L13" s="1">
        <v>0.44215018625287889</v>
      </c>
      <c r="M13" s="1">
        <v>2.787948816709452E-2</v>
      </c>
      <c r="N13" s="1">
        <v>0.12747653889076471</v>
      </c>
      <c r="O13" s="1">
        <v>0.25545743549732092</v>
      </c>
      <c r="P13" s="1">
        <v>0.53731054185706029</v>
      </c>
    </row>
    <row r="14" spans="1:16" x14ac:dyDescent="0.3">
      <c r="A14" s="6" t="s">
        <v>11</v>
      </c>
      <c r="B14" s="4">
        <v>2.8305338524812806</v>
      </c>
      <c r="C14" s="4">
        <v>0.11354651181943788</v>
      </c>
      <c r="D14" s="4">
        <v>4.195393238167493</v>
      </c>
      <c r="E14" s="4">
        <v>0.31148502419924307</v>
      </c>
      <c r="F14" s="4">
        <v>6.4657210294065903E-2</v>
      </c>
      <c r="G14" s="7"/>
      <c r="H14" s="7"/>
      <c r="I14" s="7"/>
      <c r="L14" s="3">
        <v>1</v>
      </c>
      <c r="M14" s="3">
        <v>1</v>
      </c>
      <c r="N14" s="3">
        <v>1</v>
      </c>
      <c r="O14" s="3">
        <v>1</v>
      </c>
      <c r="P14" s="3">
        <v>1</v>
      </c>
    </row>
    <row r="16" spans="1:16" x14ac:dyDescent="0.3">
      <c r="A16" s="12" t="s">
        <v>91</v>
      </c>
      <c r="B16" s="10" t="s">
        <v>12</v>
      </c>
      <c r="C16" s="10" t="s">
        <v>14</v>
      </c>
      <c r="D16" s="10" t="s">
        <v>16</v>
      </c>
      <c r="E16" s="10" t="s">
        <v>18</v>
      </c>
      <c r="F16" s="10" t="s">
        <v>68</v>
      </c>
    </row>
    <row r="17" spans="1:6" x14ac:dyDescent="0.3">
      <c r="A17" t="s">
        <v>9</v>
      </c>
      <c r="B17" s="17">
        <f>B3/B$14</f>
        <v>6.5343914226104953E-4</v>
      </c>
      <c r="C17" s="17">
        <f>C3/C$14</f>
        <v>0</v>
      </c>
      <c r="D17" s="17">
        <f>D3/D$14</f>
        <v>8.7714871710796189E-4</v>
      </c>
      <c r="E17" s="17">
        <f>E3/E$14</f>
        <v>2.767970797753864E-4</v>
      </c>
      <c r="F17" s="17">
        <f>F3/F$14</f>
        <v>0.11080371781116488</v>
      </c>
    </row>
    <row r="18" spans="1:6" x14ac:dyDescent="0.3">
      <c r="A18" t="s">
        <v>5</v>
      </c>
      <c r="B18" s="17">
        <f t="shared" ref="B18:E28" si="0">B4/B$14</f>
        <v>2.4350019230799748E-2</v>
      </c>
      <c r="C18" s="17">
        <f t="shared" si="0"/>
        <v>5.8733197885989822E-3</v>
      </c>
      <c r="D18" s="17">
        <f t="shared" si="0"/>
        <v>1.106659593119088E-3</v>
      </c>
      <c r="E18" s="17">
        <f t="shared" si="0"/>
        <v>4.8815365346849314E-3</v>
      </c>
      <c r="F18" s="17">
        <f t="shared" ref="F18" si="1">F4/F$14</f>
        <v>3.6746012532423498E-3</v>
      </c>
    </row>
    <row r="19" spans="1:6" x14ac:dyDescent="0.3">
      <c r="A19" t="s">
        <v>10</v>
      </c>
      <c r="B19" s="17">
        <f t="shared" si="0"/>
        <v>0</v>
      </c>
      <c r="C19" s="17">
        <f t="shared" si="0"/>
        <v>0</v>
      </c>
      <c r="D19" s="17">
        <f t="shared" si="0"/>
        <v>2.8846244766016018E-2</v>
      </c>
      <c r="E19" s="17">
        <f t="shared" si="0"/>
        <v>0</v>
      </c>
      <c r="F19" s="17">
        <f t="shared" ref="F19" si="2">F5/F$14</f>
        <v>0</v>
      </c>
    </row>
    <row r="20" spans="1:6" x14ac:dyDescent="0.3">
      <c r="A20" s="13" t="s">
        <v>7</v>
      </c>
      <c r="B20" s="17">
        <f t="shared" si="0"/>
        <v>1.4651918034346942E-3</v>
      </c>
      <c r="C20" s="17">
        <f t="shared" si="0"/>
        <v>5.0028044974496184E-3</v>
      </c>
      <c r="D20" s="17">
        <f t="shared" si="0"/>
        <v>5.9910892908286023E-4</v>
      </c>
      <c r="E20" s="17">
        <f t="shared" si="0"/>
        <v>0.12395647912530949</v>
      </c>
      <c r="F20" s="17">
        <f t="shared" ref="F20" si="3">F6/F$14</f>
        <v>4.4123227510510642E-2</v>
      </c>
    </row>
    <row r="21" spans="1:6" x14ac:dyDescent="0.3">
      <c r="A21" t="s">
        <v>4</v>
      </c>
      <c r="B21" s="17">
        <f t="shared" si="0"/>
        <v>5.2471539822958581E-2</v>
      </c>
      <c r="C21" s="17">
        <f t="shared" si="0"/>
        <v>1.8605954254829461E-2</v>
      </c>
      <c r="D21" s="17">
        <f t="shared" si="0"/>
        <v>6.8093917021407498E-3</v>
      </c>
      <c r="E21" s="17">
        <f t="shared" si="0"/>
        <v>3.7046074706988216E-2</v>
      </c>
      <c r="F21" s="17">
        <f t="shared" ref="F21" si="4">F7/F$14</f>
        <v>6.8128264043593881E-3</v>
      </c>
    </row>
    <row r="22" spans="1:6" x14ac:dyDescent="0.3">
      <c r="A22" s="13" t="s">
        <v>8</v>
      </c>
      <c r="B22" s="17">
        <f t="shared" si="0"/>
        <v>7.8195777112603836E-4</v>
      </c>
      <c r="C22" s="17">
        <f t="shared" si="0"/>
        <v>6.946832420969151E-3</v>
      </c>
      <c r="D22" s="17">
        <f t="shared" si="0"/>
        <v>0.71904393283917389</v>
      </c>
      <c r="E22" s="17">
        <f t="shared" si="0"/>
        <v>0.12250069070373121</v>
      </c>
      <c r="F22" s="17">
        <f t="shared" ref="F22" si="5">F8/F$14</f>
        <v>7.8377070152300415E-2</v>
      </c>
    </row>
    <row r="23" spans="1:6" x14ac:dyDescent="0.3">
      <c r="A23" t="s">
        <v>6</v>
      </c>
      <c r="B23" s="17">
        <f t="shared" si="0"/>
        <v>1.6329031361151936E-2</v>
      </c>
      <c r="C23" s="17">
        <f t="shared" si="0"/>
        <v>1.2517050663519869E-3</v>
      </c>
      <c r="D23" s="17">
        <f t="shared" si="0"/>
        <v>1.4689023211427553E-2</v>
      </c>
      <c r="E23" s="17">
        <f t="shared" si="0"/>
        <v>1.1426208473639617E-2</v>
      </c>
      <c r="F23" s="17">
        <f t="shared" ref="F23" si="6">F9/F$14</f>
        <v>1.6537965150458509E-3</v>
      </c>
    </row>
    <row r="24" spans="1:6" x14ac:dyDescent="0.3">
      <c r="A24" s="13" t="s">
        <v>3</v>
      </c>
      <c r="B24" s="17">
        <f t="shared" si="0"/>
        <v>0.11813982088782786</v>
      </c>
      <c r="C24" s="17">
        <f t="shared" si="0"/>
        <v>0.114783354982069</v>
      </c>
      <c r="D24" s="17">
        <f t="shared" si="0"/>
        <v>3.4737922569617304E-3</v>
      </c>
      <c r="E24" s="17">
        <f t="shared" si="0"/>
        <v>2.8685495340307191E-2</v>
      </c>
      <c r="F24" s="17">
        <f t="shared" ref="F24" si="7">F10/F$14</f>
        <v>9.6793151432797347E-2</v>
      </c>
    </row>
    <row r="25" spans="1:6" x14ac:dyDescent="0.3">
      <c r="A25" s="13" t="s">
        <v>1</v>
      </c>
      <c r="B25" s="17">
        <f t="shared" si="0"/>
        <v>0.22291501162508684</v>
      </c>
      <c r="C25" s="17">
        <f t="shared" si="0"/>
        <v>0.73131981750877528</v>
      </c>
      <c r="D25" s="17">
        <f t="shared" si="0"/>
        <v>3.5226321351051498E-2</v>
      </c>
      <c r="E25" s="17">
        <f t="shared" si="0"/>
        <v>0.31190122973597739</v>
      </c>
      <c r="F25" s="17">
        <f t="shared" ref="F25" si="8">F11/F$14</f>
        <v>0.11834806065568701</v>
      </c>
    </row>
    <row r="26" spans="1:6" x14ac:dyDescent="0.3">
      <c r="A26" s="13" t="s">
        <v>2</v>
      </c>
      <c r="B26" s="17">
        <f t="shared" si="0"/>
        <v>0.12074380210247432</v>
      </c>
      <c r="C26" s="17">
        <f t="shared" si="0"/>
        <v>8.8336723313862026E-2</v>
      </c>
      <c r="D26" s="17">
        <f t="shared" si="0"/>
        <v>6.1851837743153892E-2</v>
      </c>
      <c r="E26" s="17">
        <f t="shared" si="0"/>
        <v>0.10386805280226555</v>
      </c>
      <c r="F26" s="17">
        <f t="shared" ref="F26" si="9">F12/F$14</f>
        <v>2.1030064078316956E-3</v>
      </c>
    </row>
    <row r="27" spans="1:6" x14ac:dyDescent="0.3">
      <c r="A27" s="14" t="s">
        <v>0</v>
      </c>
      <c r="B27" s="17">
        <f t="shared" si="0"/>
        <v>0.44215018625287889</v>
      </c>
      <c r="C27" s="17">
        <f t="shared" si="0"/>
        <v>2.787948816709452E-2</v>
      </c>
      <c r="D27" s="17">
        <f t="shared" si="0"/>
        <v>0.12747653889076471</v>
      </c>
      <c r="E27" s="17">
        <f t="shared" si="0"/>
        <v>0.25545743549732092</v>
      </c>
      <c r="F27" s="17">
        <f t="shared" ref="F27" si="10">F13/F$14</f>
        <v>0.53731054185706029</v>
      </c>
    </row>
    <row r="28" spans="1:6" x14ac:dyDescent="0.3">
      <c r="A28" s="6" t="s">
        <v>11</v>
      </c>
      <c r="B28" s="18">
        <f t="shared" si="0"/>
        <v>1</v>
      </c>
      <c r="C28" s="18">
        <f t="shared" si="0"/>
        <v>1</v>
      </c>
      <c r="D28" s="18">
        <f t="shared" si="0"/>
        <v>1</v>
      </c>
      <c r="E28" s="18">
        <f t="shared" si="0"/>
        <v>1</v>
      </c>
      <c r="F28" s="18">
        <f t="shared" ref="F28" si="11">F14/F$14</f>
        <v>1</v>
      </c>
    </row>
    <row r="30" spans="1:6" x14ac:dyDescent="0.3">
      <c r="A30" s="16" t="s">
        <v>92</v>
      </c>
    </row>
    <row r="31" spans="1:6" x14ac:dyDescent="0.3">
      <c r="B31" s="5" t="s">
        <v>20</v>
      </c>
      <c r="C31" s="5" t="s">
        <v>23</v>
      </c>
      <c r="D31" s="5" t="s">
        <v>21</v>
      </c>
      <c r="E31" s="5" t="s">
        <v>22</v>
      </c>
      <c r="F31" s="5" t="s">
        <v>69</v>
      </c>
    </row>
    <row r="32" spans="1:6" x14ac:dyDescent="0.3">
      <c r="A32" t="s">
        <v>24</v>
      </c>
      <c r="B32" s="17">
        <f>B25+B26</f>
        <v>0.34365881372756113</v>
      </c>
      <c r="C32" s="17">
        <f>C25+C26</f>
        <v>0.81965654082263728</v>
      </c>
      <c r="D32" s="17">
        <f>D25+D26</f>
        <v>9.7078159094205391E-2</v>
      </c>
      <c r="E32" s="17">
        <f>E25+E26</f>
        <v>0.41576928253824297</v>
      </c>
      <c r="F32" s="17">
        <f>F25+F26</f>
        <v>0.1204510670635187</v>
      </c>
    </row>
    <row r="33" spans="1:8" x14ac:dyDescent="0.3">
      <c r="A33" t="s">
        <v>0</v>
      </c>
      <c r="B33" s="17">
        <f>B27</f>
        <v>0.44215018625287889</v>
      </c>
      <c r="C33" s="17">
        <f>C27</f>
        <v>2.787948816709452E-2</v>
      </c>
      <c r="D33" s="17">
        <f>D27</f>
        <v>0.12747653889076471</v>
      </c>
      <c r="E33" s="17">
        <f>E27</f>
        <v>0.25545743549732092</v>
      </c>
      <c r="F33" s="17">
        <f>F27</f>
        <v>0.53731054185706029</v>
      </c>
    </row>
    <row r="34" spans="1:8" x14ac:dyDescent="0.3">
      <c r="A34" t="s">
        <v>30</v>
      </c>
      <c r="B34" s="17">
        <f>B24</f>
        <v>0.11813982088782786</v>
      </c>
      <c r="C34" s="17">
        <f>C24</f>
        <v>0.114783354982069</v>
      </c>
      <c r="D34" s="17">
        <f>D24</f>
        <v>3.4737922569617304E-3</v>
      </c>
      <c r="E34" s="17">
        <f>E24</f>
        <v>2.8685495340307191E-2</v>
      </c>
      <c r="F34" s="17">
        <f>F24</f>
        <v>9.6793151432797347E-2</v>
      </c>
    </row>
    <row r="35" spans="1:8" x14ac:dyDescent="0.3">
      <c r="A35" t="s">
        <v>26</v>
      </c>
      <c r="B35" s="17">
        <f>B22</f>
        <v>7.8195777112603836E-4</v>
      </c>
      <c r="C35" s="17">
        <f>C22</f>
        <v>6.946832420969151E-3</v>
      </c>
      <c r="D35" s="17">
        <f>D22</f>
        <v>0.71904393283917389</v>
      </c>
      <c r="E35" s="17">
        <f>E22</f>
        <v>0.12250069070373121</v>
      </c>
      <c r="F35" s="17">
        <f>F22</f>
        <v>7.8377070152300415E-2</v>
      </c>
    </row>
    <row r="36" spans="1:8" x14ac:dyDescent="0.3">
      <c r="A36" t="s">
        <v>7</v>
      </c>
      <c r="B36" s="17">
        <f>B20</f>
        <v>1.4651918034346942E-3</v>
      </c>
      <c r="C36" s="17">
        <f>C20</f>
        <v>5.0028044974496184E-3</v>
      </c>
      <c r="D36" s="17">
        <f>D20</f>
        <v>5.9910892908286023E-4</v>
      </c>
      <c r="E36" s="17">
        <f>E20</f>
        <v>0.12395647912530949</v>
      </c>
      <c r="F36" s="17">
        <f>F20</f>
        <v>4.4123227510510642E-2</v>
      </c>
    </row>
    <row r="37" spans="1:8" x14ac:dyDescent="0.3">
      <c r="A37" t="s">
        <v>27</v>
      </c>
      <c r="B37" s="17">
        <f>B17+B18+B19+B21+B23</f>
        <v>9.380402955717132E-2</v>
      </c>
      <c r="C37" s="17">
        <f>C17+C18+C19+C21+C23</f>
        <v>2.5730979109780429E-2</v>
      </c>
      <c r="D37" s="17">
        <f>D17+D18+D19+D21+D23</f>
        <v>5.2328467989811368E-2</v>
      </c>
      <c r="E37" s="17">
        <f>E17+E18+E19+E21+E23</f>
        <v>5.3630616795088154E-2</v>
      </c>
      <c r="F37" s="17">
        <f>F17+F18+F19+F21+F23</f>
        <v>0.12294494198381246</v>
      </c>
    </row>
    <row r="38" spans="1:8" x14ac:dyDescent="0.3">
      <c r="A38" s="15" t="s">
        <v>28</v>
      </c>
      <c r="B38" s="18">
        <f>SUM(B32:B37)</f>
        <v>1</v>
      </c>
      <c r="C38" s="18">
        <f>SUM(C32:C37)</f>
        <v>1</v>
      </c>
      <c r="D38" s="18">
        <f>SUM(D32:D37)</f>
        <v>1</v>
      </c>
      <c r="E38" s="18">
        <f>SUM(E32:E37)</f>
        <v>0.99999999999999989</v>
      </c>
      <c r="F38" s="18">
        <f>SUM(F32:F37)</f>
        <v>0.99999999999999989</v>
      </c>
    </row>
    <row r="41" spans="1:8" x14ac:dyDescent="0.3">
      <c r="A41" s="16" t="s">
        <v>95</v>
      </c>
    </row>
    <row r="42" spans="1:8" x14ac:dyDescent="0.3">
      <c r="B42" s="5" t="s">
        <v>24</v>
      </c>
      <c r="C42" s="5" t="s">
        <v>0</v>
      </c>
      <c r="D42" s="5" t="s">
        <v>25</v>
      </c>
      <c r="E42" s="5" t="s">
        <v>26</v>
      </c>
      <c r="F42" s="5" t="s">
        <v>7</v>
      </c>
      <c r="G42" s="5" t="s">
        <v>27</v>
      </c>
      <c r="H42" s="19" t="s">
        <v>29</v>
      </c>
    </row>
    <row r="43" spans="1:8" x14ac:dyDescent="0.3">
      <c r="B43" s="23" t="s">
        <v>59</v>
      </c>
      <c r="C43" s="23" t="s">
        <v>60</v>
      </c>
      <c r="D43" s="23" t="s">
        <v>61</v>
      </c>
      <c r="E43" s="23" t="s">
        <v>62</v>
      </c>
      <c r="F43" s="23" t="s">
        <v>63</v>
      </c>
      <c r="G43" s="23" t="s">
        <v>64</v>
      </c>
      <c r="H43" s="19"/>
    </row>
    <row r="44" spans="1:8" x14ac:dyDescent="0.3">
      <c r="A44" s="5" t="s">
        <v>20</v>
      </c>
      <c r="B44" s="24">
        <v>0.34365881372756113</v>
      </c>
      <c r="C44" s="24">
        <v>0.44215018625287889</v>
      </c>
      <c r="D44" s="24">
        <v>0.11813982088782786</v>
      </c>
      <c r="E44" s="24">
        <v>7.8195777112603836E-4</v>
      </c>
      <c r="F44" s="24">
        <v>1.4651918034346942E-3</v>
      </c>
      <c r="G44" s="24">
        <v>9.380402955717132E-2</v>
      </c>
      <c r="H44" s="20">
        <f>SUM(B44:G44)</f>
        <v>1</v>
      </c>
    </row>
    <row r="45" spans="1:8" x14ac:dyDescent="0.3">
      <c r="A45" s="5" t="s">
        <v>23</v>
      </c>
      <c r="B45" s="24">
        <v>0.81965654082263728</v>
      </c>
      <c r="C45" s="24">
        <v>2.787948816709452E-2</v>
      </c>
      <c r="D45" s="24">
        <v>0.114783354982069</v>
      </c>
      <c r="E45" s="24">
        <v>6.946832420969151E-3</v>
      </c>
      <c r="F45" s="24">
        <v>5.0028044974496184E-3</v>
      </c>
      <c r="G45" s="24">
        <v>2.5730979109780429E-2</v>
      </c>
      <c r="H45" s="20">
        <f>SUM(B45:G45)</f>
        <v>1</v>
      </c>
    </row>
    <row r="46" spans="1:8" x14ac:dyDescent="0.3">
      <c r="A46" s="5" t="s">
        <v>21</v>
      </c>
      <c r="B46" s="24">
        <v>9.7078159094205391E-2</v>
      </c>
      <c r="C46" s="24">
        <v>0.12747653889076471</v>
      </c>
      <c r="D46" s="24">
        <v>3.4737922569617304E-3</v>
      </c>
      <c r="E46" s="24">
        <v>0.71904393283917389</v>
      </c>
      <c r="F46" s="24">
        <v>5.9910892908286023E-4</v>
      </c>
      <c r="G46" s="24">
        <v>5.2328467989811368E-2</v>
      </c>
      <c r="H46" s="20">
        <f>SUM(B46:G46)</f>
        <v>1</v>
      </c>
    </row>
    <row r="47" spans="1:8" x14ac:dyDescent="0.3">
      <c r="A47" s="5" t="s">
        <v>22</v>
      </c>
      <c r="B47" s="24">
        <v>0.41576928253824297</v>
      </c>
      <c r="C47" s="24">
        <v>0.25545743549732092</v>
      </c>
      <c r="D47" s="24">
        <v>2.8685495340307191E-2</v>
      </c>
      <c r="E47" s="24">
        <v>0.12250069070373121</v>
      </c>
      <c r="F47" s="24">
        <v>0.12395647912530949</v>
      </c>
      <c r="G47" s="24">
        <v>5.3630616795088154E-2</v>
      </c>
      <c r="H47" s="20">
        <f>SUM(B47:G47)</f>
        <v>0.99999999999999989</v>
      </c>
    </row>
    <row r="48" spans="1:8" ht="15.6" x14ac:dyDescent="0.35">
      <c r="A48" s="5" t="s">
        <v>79</v>
      </c>
      <c r="B48" s="24">
        <v>0.1204510670635187</v>
      </c>
      <c r="C48" s="24">
        <v>0.53731054185706029</v>
      </c>
      <c r="D48" s="24">
        <v>9.6793151432797347E-2</v>
      </c>
      <c r="E48" s="24">
        <v>7.8377070152300415E-2</v>
      </c>
      <c r="F48" s="24">
        <v>4.4123227510510642E-2</v>
      </c>
      <c r="G48" s="24">
        <v>0.12294494198381246</v>
      </c>
      <c r="H48" s="20">
        <f>SUM(B48:G48)</f>
        <v>0.99999999999999989</v>
      </c>
    </row>
    <row r="51" spans="2:6" x14ac:dyDescent="0.3">
      <c r="B51" s="24"/>
      <c r="C51" s="24"/>
      <c r="D51" s="24"/>
      <c r="E51" s="24"/>
      <c r="F51" s="24"/>
    </row>
    <row r="52" spans="2:6" x14ac:dyDescent="0.3">
      <c r="B52" s="24"/>
      <c r="C52" s="24"/>
      <c r="D52" s="24"/>
      <c r="E52" s="24"/>
      <c r="F52" s="24"/>
    </row>
    <row r="53" spans="2:6" x14ac:dyDescent="0.3">
      <c r="B53" s="24"/>
      <c r="C53" s="24"/>
      <c r="D53" s="24"/>
      <c r="E53" s="24"/>
      <c r="F53" s="24"/>
    </row>
    <row r="54" spans="2:6" x14ac:dyDescent="0.3">
      <c r="B54" s="24"/>
      <c r="C54" s="24"/>
      <c r="D54" s="24"/>
      <c r="E54" s="24"/>
      <c r="F54" s="24"/>
    </row>
    <row r="55" spans="2:6" x14ac:dyDescent="0.3">
      <c r="B55" s="24"/>
      <c r="C55" s="24"/>
      <c r="D55" s="24"/>
      <c r="E55" s="24"/>
      <c r="F55" s="24"/>
    </row>
    <row r="56" spans="2:6" x14ac:dyDescent="0.3">
      <c r="B56" s="24"/>
      <c r="C56" s="24"/>
      <c r="D56" s="24"/>
      <c r="E56" s="24"/>
      <c r="F56" s="24"/>
    </row>
    <row r="57" spans="2:6" x14ac:dyDescent="0.3">
      <c r="B57" s="2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0D736-CAE4-4B7D-9896-F42FD0DF3C7B}">
  <dimension ref="A1:T41"/>
  <sheetViews>
    <sheetView topLeftCell="A36" zoomScale="90" zoomScaleNormal="90" workbookViewId="0">
      <selection activeCell="D79" sqref="D79"/>
    </sheetView>
  </sheetViews>
  <sheetFormatPr defaultRowHeight="14.4" x14ac:dyDescent="0.3"/>
  <cols>
    <col min="4" max="4" width="9.33203125" bestFit="1" customWidth="1"/>
    <col min="15" max="15" width="11.5546875" customWidth="1"/>
  </cols>
  <sheetData>
    <row r="1" spans="1:20" x14ac:dyDescent="0.3">
      <c r="B1" s="66" t="s">
        <v>31</v>
      </c>
      <c r="C1" s="66"/>
      <c r="D1" s="66"/>
      <c r="E1" s="66"/>
      <c r="F1" s="9"/>
      <c r="H1" s="9"/>
      <c r="I1" s="68" t="s">
        <v>32</v>
      </c>
      <c r="J1" s="68"/>
      <c r="K1" s="68"/>
      <c r="L1" s="68"/>
    </row>
    <row r="2" spans="1:20" ht="15.6" x14ac:dyDescent="0.35">
      <c r="B2" s="9" t="s">
        <v>75</v>
      </c>
      <c r="C2" s="9" t="s">
        <v>76</v>
      </c>
      <c r="D2" s="9" t="s">
        <v>66</v>
      </c>
      <c r="E2" s="9" t="s">
        <v>77</v>
      </c>
      <c r="F2" s="9" t="s">
        <v>78</v>
      </c>
      <c r="H2" s="9"/>
      <c r="I2" s="9" t="s">
        <v>75</v>
      </c>
      <c r="J2" s="9" t="s">
        <v>76</v>
      </c>
      <c r="K2" s="9" t="s">
        <v>66</v>
      </c>
      <c r="L2" s="9" t="s">
        <v>77</v>
      </c>
      <c r="M2" s="9" t="s">
        <v>78</v>
      </c>
    </row>
    <row r="3" spans="1:20" ht="15.6" x14ac:dyDescent="0.35">
      <c r="B3" s="9" t="s">
        <v>75</v>
      </c>
      <c r="C3" s="9" t="s">
        <v>76</v>
      </c>
      <c r="D3" s="9" t="s">
        <v>21</v>
      </c>
      <c r="E3" s="9" t="s">
        <v>77</v>
      </c>
      <c r="F3" s="9" t="s">
        <v>78</v>
      </c>
      <c r="I3" s="9" t="s">
        <v>20</v>
      </c>
      <c r="J3" s="9" t="s">
        <v>80</v>
      </c>
      <c r="K3" s="9" t="s">
        <v>21</v>
      </c>
      <c r="L3" s="9" t="s">
        <v>77</v>
      </c>
      <c r="M3" s="9" t="s">
        <v>78</v>
      </c>
    </row>
    <row r="4" spans="1:20" x14ac:dyDescent="0.3">
      <c r="A4" s="8">
        <v>1990</v>
      </c>
      <c r="B4" s="2">
        <v>10.785064134026234</v>
      </c>
      <c r="C4" s="2">
        <v>3.2881752884830378</v>
      </c>
      <c r="D4" s="2">
        <v>14.078756719272601</v>
      </c>
      <c r="E4" s="2">
        <v>1.514158285851988</v>
      </c>
      <c r="F4" s="2">
        <v>0.12607916026407626</v>
      </c>
      <c r="H4" s="8">
        <v>1990</v>
      </c>
      <c r="I4" s="21">
        <f>B4/B$4*100</f>
        <v>100</v>
      </c>
      <c r="J4" s="21">
        <f t="shared" ref="J4:M19" si="0">C4/C$4*100</f>
        <v>100</v>
      </c>
      <c r="K4" s="21">
        <f t="shared" si="0"/>
        <v>100</v>
      </c>
      <c r="L4" s="21">
        <f t="shared" si="0"/>
        <v>100</v>
      </c>
      <c r="M4" s="21">
        <f t="shared" si="0"/>
        <v>100</v>
      </c>
    </row>
    <row r="5" spans="1:20" x14ac:dyDescent="0.3">
      <c r="A5" s="8">
        <v>1991</v>
      </c>
      <c r="B5" s="2">
        <v>11.195097383415591</v>
      </c>
      <c r="C5" s="2">
        <v>3.388212464768078</v>
      </c>
      <c r="D5" s="2">
        <v>14.206603732304416</v>
      </c>
      <c r="E5" s="2">
        <v>1.5950301732136989</v>
      </c>
      <c r="F5" s="2">
        <v>0.1015080644370283</v>
      </c>
      <c r="H5" s="8">
        <v>1991</v>
      </c>
      <c r="I5" s="21">
        <f t="shared" ref="I5:I37" si="1">B5/B$4*100</f>
        <v>103.8018619480966</v>
      </c>
      <c r="J5" s="21">
        <f t="shared" si="0"/>
        <v>103.0423310045369</v>
      </c>
      <c r="K5" s="21">
        <f t="shared" si="0"/>
        <v>100.90808453886275</v>
      </c>
      <c r="L5" s="21">
        <f t="shared" si="0"/>
        <v>105.34104578876349</v>
      </c>
      <c r="M5" s="21">
        <f t="shared" si="0"/>
        <v>80.511374143369025</v>
      </c>
    </row>
    <row r="6" spans="1:20" x14ac:dyDescent="0.3">
      <c r="A6" s="8">
        <v>1992</v>
      </c>
      <c r="B6" s="2">
        <v>11.382766803644758</v>
      </c>
      <c r="C6" s="2">
        <v>3.2961203883312717</v>
      </c>
      <c r="D6" s="2">
        <v>14.392479553086034</v>
      </c>
      <c r="E6" s="2">
        <v>1.5500297814538053</v>
      </c>
      <c r="F6" s="2">
        <v>9.0531542503944754E-2</v>
      </c>
      <c r="H6" s="8">
        <v>1992</v>
      </c>
      <c r="I6" s="21">
        <f t="shared" si="1"/>
        <v>105.5419482183032</v>
      </c>
      <c r="J6" s="21">
        <f t="shared" si="0"/>
        <v>100.24162640830197</v>
      </c>
      <c r="K6" s="21">
        <f t="shared" si="0"/>
        <v>102.22834189175222</v>
      </c>
      <c r="L6" s="21">
        <f t="shared" si="0"/>
        <v>102.36907171046738</v>
      </c>
      <c r="M6" s="21">
        <f t="shared" si="0"/>
        <v>71.805318431947001</v>
      </c>
    </row>
    <row r="7" spans="1:20" x14ac:dyDescent="0.3">
      <c r="A7" s="8">
        <v>1993</v>
      </c>
      <c r="B7" s="2">
        <v>11.209917755994175</v>
      </c>
      <c r="C7" s="2">
        <v>2.9509389538699313</v>
      </c>
      <c r="D7" s="2">
        <v>13.847984608151549</v>
      </c>
      <c r="E7" s="2">
        <v>1.4998519876049798</v>
      </c>
      <c r="F7" s="2">
        <v>5.0695248939889075E-2</v>
      </c>
      <c r="H7" s="8">
        <v>1993</v>
      </c>
      <c r="I7" s="21">
        <f t="shared" si="1"/>
        <v>103.93927765925429</v>
      </c>
      <c r="J7" s="21">
        <f t="shared" si="0"/>
        <v>89.743967245472291</v>
      </c>
      <c r="K7" s="21">
        <f t="shared" si="0"/>
        <v>98.360848789970603</v>
      </c>
      <c r="L7" s="21">
        <f t="shared" si="0"/>
        <v>99.055164946711088</v>
      </c>
      <c r="M7" s="21">
        <f t="shared" si="0"/>
        <v>40.209062967826313</v>
      </c>
    </row>
    <row r="8" spans="1:20" x14ac:dyDescent="0.3">
      <c r="A8" s="8">
        <v>1994</v>
      </c>
      <c r="B8" s="2">
        <v>10.785450966522125</v>
      </c>
      <c r="C8" s="2">
        <v>2.9240290089199155</v>
      </c>
      <c r="D8" s="2">
        <v>13.118341430019308</v>
      </c>
      <c r="E8" s="2">
        <v>1.330175195360382</v>
      </c>
      <c r="F8" s="2">
        <v>5.8707091212131586E-2</v>
      </c>
      <c r="H8" s="8">
        <v>1994</v>
      </c>
      <c r="I8" s="21">
        <f t="shared" si="1"/>
        <v>100.00358674265711</v>
      </c>
      <c r="J8" s="21">
        <f t="shared" si="0"/>
        <v>88.925581892225793</v>
      </c>
      <c r="K8" s="21">
        <f t="shared" si="0"/>
        <v>93.178266317091996</v>
      </c>
      <c r="L8" s="21">
        <f t="shared" si="0"/>
        <v>87.849150765101001</v>
      </c>
      <c r="M8" s="21">
        <f t="shared" si="0"/>
        <v>46.56367562186167</v>
      </c>
    </row>
    <row r="9" spans="1:20" x14ac:dyDescent="0.3">
      <c r="A9" s="8">
        <v>1995</v>
      </c>
      <c r="B9" s="2">
        <v>10.568318573017599</v>
      </c>
      <c r="C9" s="2">
        <v>2.9377954306691865</v>
      </c>
      <c r="D9" s="2">
        <v>12.622624997499763</v>
      </c>
      <c r="E9" s="2">
        <v>1.3433542883504472</v>
      </c>
      <c r="F9" s="2">
        <v>6.7594392452342486E-2</v>
      </c>
      <c r="H9" s="8">
        <v>1995</v>
      </c>
      <c r="I9" s="21">
        <f t="shared" si="1"/>
        <v>97.990317365616633</v>
      </c>
      <c r="J9" s="21">
        <f t="shared" si="0"/>
        <v>89.34424636542127</v>
      </c>
      <c r="K9" s="21">
        <f t="shared" si="0"/>
        <v>89.657242107326709</v>
      </c>
      <c r="L9" s="21">
        <f t="shared" si="0"/>
        <v>88.719541470828958</v>
      </c>
      <c r="M9" s="21">
        <f t="shared" si="0"/>
        <v>53.612660736924468</v>
      </c>
    </row>
    <row r="10" spans="1:20" x14ac:dyDescent="0.3">
      <c r="A10" s="8">
        <v>1996</v>
      </c>
      <c r="B10" s="2">
        <v>10.91316955434041</v>
      </c>
      <c r="C10" s="2">
        <v>2.8500892225533208</v>
      </c>
      <c r="D10" s="2">
        <v>12.137589544443566</v>
      </c>
      <c r="E10" s="2">
        <v>1.3126487267478653</v>
      </c>
      <c r="F10" s="2">
        <v>7.5297498425520221E-2</v>
      </c>
      <c r="H10" s="8">
        <v>1996</v>
      </c>
      <c r="I10" s="21">
        <f t="shared" si="1"/>
        <v>101.18780397336731</v>
      </c>
      <c r="J10" s="21">
        <f t="shared" si="0"/>
        <v>86.676924814071484</v>
      </c>
      <c r="K10" s="21">
        <f t="shared" si="0"/>
        <v>86.21208382575611</v>
      </c>
      <c r="L10" s="21">
        <f t="shared" si="0"/>
        <v>86.691645055408657</v>
      </c>
      <c r="M10" s="21">
        <f t="shared" si="0"/>
        <v>59.72239842635971</v>
      </c>
    </row>
    <row r="11" spans="1:20" x14ac:dyDescent="0.3">
      <c r="A11" s="8">
        <v>1997</v>
      </c>
      <c r="B11" s="2">
        <v>10.39054528520634</v>
      </c>
      <c r="C11" s="2">
        <v>2.6598889797142071</v>
      </c>
      <c r="D11" s="2">
        <v>11.271990533979364</v>
      </c>
      <c r="E11" s="2">
        <v>1.1605587485810092</v>
      </c>
      <c r="F11" s="2">
        <v>8.0598537024792888E-2</v>
      </c>
      <c r="H11" s="8">
        <v>1997</v>
      </c>
      <c r="I11" s="21">
        <f t="shared" si="1"/>
        <v>96.341988847565489</v>
      </c>
      <c r="J11" s="21">
        <f t="shared" si="0"/>
        <v>80.892554269554068</v>
      </c>
      <c r="K11" s="21">
        <f t="shared" si="0"/>
        <v>80.063820682042078</v>
      </c>
      <c r="L11" s="21">
        <f t="shared" si="0"/>
        <v>76.647121996759068</v>
      </c>
      <c r="M11" s="21">
        <f t="shared" si="0"/>
        <v>63.926930395139877</v>
      </c>
    </row>
    <row r="12" spans="1:20" x14ac:dyDescent="0.3">
      <c r="A12" s="8">
        <v>1998</v>
      </c>
      <c r="B12" s="2">
        <v>11.611469868606832</v>
      </c>
      <c r="C12" s="2">
        <v>2.3820995427146228</v>
      </c>
      <c r="D12" s="2">
        <v>10.770833819645379</v>
      </c>
      <c r="E12" s="2">
        <v>1.1063298597978106</v>
      </c>
      <c r="F12" s="2">
        <v>8.9662045400785234E-2</v>
      </c>
      <c r="H12" s="8">
        <v>1998</v>
      </c>
      <c r="I12" s="21">
        <f t="shared" si="1"/>
        <v>107.66250181093812</v>
      </c>
      <c r="J12" s="21">
        <f t="shared" si="0"/>
        <v>72.444420802565475</v>
      </c>
      <c r="K12" s="21">
        <f t="shared" si="0"/>
        <v>76.504154695002569</v>
      </c>
      <c r="L12" s="21">
        <f t="shared" si="0"/>
        <v>73.06566758146424</v>
      </c>
      <c r="M12" s="21">
        <f t="shared" si="0"/>
        <v>71.115674638842478</v>
      </c>
    </row>
    <row r="13" spans="1:20" x14ac:dyDescent="0.3">
      <c r="A13" s="8">
        <v>1999</v>
      </c>
      <c r="B13" s="2">
        <v>9.5766930053881278</v>
      </c>
      <c r="C13" s="2">
        <v>1.9512106946646404</v>
      </c>
      <c r="D13" s="2">
        <v>10.250838331723196</v>
      </c>
      <c r="E13" s="2">
        <v>0.95571201658864968</v>
      </c>
      <c r="F13" s="2">
        <v>0.12415400070938175</v>
      </c>
      <c r="H13" s="8">
        <v>1999</v>
      </c>
      <c r="I13" s="21">
        <f t="shared" si="1"/>
        <v>88.795883699701264</v>
      </c>
      <c r="J13" s="21">
        <f t="shared" si="0"/>
        <v>59.340227435527297</v>
      </c>
      <c r="K13" s="21">
        <f t="shared" si="0"/>
        <v>72.810678784517137</v>
      </c>
      <c r="L13" s="21">
        <f t="shared" si="0"/>
        <v>63.118369163821519</v>
      </c>
      <c r="M13" s="21">
        <f t="shared" si="0"/>
        <v>98.473054904028373</v>
      </c>
    </row>
    <row r="14" spans="1:20" x14ac:dyDescent="0.3">
      <c r="A14" s="8">
        <v>2000</v>
      </c>
      <c r="B14" s="2">
        <v>9.2750840646727948</v>
      </c>
      <c r="C14" s="2">
        <v>1.7633059989670699</v>
      </c>
      <c r="D14" s="2">
        <v>9.7159711900793191</v>
      </c>
      <c r="E14" s="2">
        <v>0.9139018416433965</v>
      </c>
      <c r="F14" s="2">
        <v>0.12769955995242388</v>
      </c>
      <c r="H14" s="8">
        <v>2000</v>
      </c>
      <c r="I14" s="21">
        <f t="shared" si="1"/>
        <v>85.99934084221583</v>
      </c>
      <c r="J14" s="21">
        <f t="shared" si="0"/>
        <v>53.625669079842488</v>
      </c>
      <c r="K14" s="21">
        <f t="shared" si="0"/>
        <v>69.011571005975227</v>
      </c>
      <c r="L14" s="21">
        <f t="shared" si="0"/>
        <v>60.35708751077906</v>
      </c>
      <c r="M14" s="21">
        <f t="shared" si="0"/>
        <v>101.28522404888616</v>
      </c>
    </row>
    <row r="15" spans="1:20" x14ac:dyDescent="0.3">
      <c r="A15" s="8">
        <v>2001</v>
      </c>
      <c r="B15" s="2">
        <v>10.555861442308332</v>
      </c>
      <c r="C15" s="2">
        <v>1.7434328868828779</v>
      </c>
      <c r="D15" s="2">
        <v>9.4454603414825566</v>
      </c>
      <c r="E15" s="2">
        <v>0.86746860701671091</v>
      </c>
      <c r="F15" s="2">
        <v>0.1285506655219692</v>
      </c>
      <c r="H15" s="8">
        <v>2001</v>
      </c>
      <c r="I15" s="21">
        <f t="shared" si="1"/>
        <v>97.874813827070525</v>
      </c>
      <c r="J15" s="21">
        <f t="shared" si="0"/>
        <v>53.021287915803015</v>
      </c>
      <c r="K15" s="21">
        <f t="shared" si="0"/>
        <v>67.090159520638196</v>
      </c>
      <c r="L15" s="21">
        <f t="shared" si="0"/>
        <v>57.290483770565828</v>
      </c>
      <c r="M15" s="21">
        <f t="shared" si="0"/>
        <v>101.96028055129516</v>
      </c>
      <c r="Q15" t="s">
        <v>81</v>
      </c>
    </row>
    <row r="16" spans="1:20" ht="15.6" x14ac:dyDescent="0.35">
      <c r="A16" s="8">
        <v>2002</v>
      </c>
      <c r="B16" s="2">
        <v>9.7811527440550314</v>
      </c>
      <c r="C16" s="2">
        <v>1.5404089370791874</v>
      </c>
      <c r="D16" s="2">
        <v>9.0444963138145731</v>
      </c>
      <c r="E16" s="2">
        <v>0.82728189822314246</v>
      </c>
      <c r="F16" s="2">
        <v>0.12358264620330879</v>
      </c>
      <c r="H16" s="8">
        <v>2002</v>
      </c>
      <c r="I16" s="21">
        <f t="shared" si="1"/>
        <v>90.691651180785087</v>
      </c>
      <c r="J16" s="21">
        <f t="shared" si="0"/>
        <v>46.846922743885635</v>
      </c>
      <c r="K16" s="21">
        <f t="shared" si="0"/>
        <v>64.242152159880987</v>
      </c>
      <c r="L16" s="21">
        <f t="shared" si="0"/>
        <v>54.636421168982785</v>
      </c>
      <c r="M16" s="21">
        <f t="shared" si="0"/>
        <v>98.019883654413263</v>
      </c>
      <c r="P16" s="9" t="s">
        <v>75</v>
      </c>
      <c r="Q16" s="9" t="s">
        <v>76</v>
      </c>
      <c r="R16" s="9" t="s">
        <v>66</v>
      </c>
      <c r="S16" s="9" t="s">
        <v>77</v>
      </c>
      <c r="T16" s="9" t="s">
        <v>78</v>
      </c>
    </row>
    <row r="17" spans="1:20" ht="15.6" x14ac:dyDescent="0.35">
      <c r="A17" s="8">
        <v>2003</v>
      </c>
      <c r="B17" s="2">
        <v>9.5661109456934703</v>
      </c>
      <c r="C17" s="2">
        <v>1.5450515941223921</v>
      </c>
      <c r="D17" s="2">
        <v>8.8513660896828892</v>
      </c>
      <c r="E17" s="2">
        <v>0.78205739729785251</v>
      </c>
      <c r="F17" s="2">
        <v>0.11800347126638697</v>
      </c>
      <c r="H17" s="8">
        <v>2003</v>
      </c>
      <c r="I17" s="21">
        <f t="shared" si="1"/>
        <v>88.697765973527794</v>
      </c>
      <c r="J17" s="21">
        <f t="shared" si="0"/>
        <v>46.988115248417436</v>
      </c>
      <c r="K17" s="21">
        <f t="shared" si="0"/>
        <v>62.870367506003809</v>
      </c>
      <c r="L17" s="21">
        <f t="shared" si="0"/>
        <v>51.649646183311923</v>
      </c>
      <c r="M17" s="21">
        <f t="shared" si="0"/>
        <v>93.594747156647827</v>
      </c>
      <c r="P17" s="9" t="s">
        <v>20</v>
      </c>
      <c r="Q17" s="9" t="s">
        <v>80</v>
      </c>
      <c r="R17" s="9" t="s">
        <v>21</v>
      </c>
      <c r="S17" s="9" t="s">
        <v>77</v>
      </c>
      <c r="T17" s="9" t="s">
        <v>78</v>
      </c>
    </row>
    <row r="18" spans="1:20" x14ac:dyDescent="0.3">
      <c r="A18" s="8">
        <v>2004</v>
      </c>
      <c r="B18" s="2">
        <v>9.8072434615304811</v>
      </c>
      <c r="C18" s="2">
        <v>1.4831514864381841</v>
      </c>
      <c r="D18" s="2">
        <v>8.2377500977155904</v>
      </c>
      <c r="E18" s="2">
        <v>0.75628534348870391</v>
      </c>
      <c r="F18" s="2">
        <v>0.11096271625105862</v>
      </c>
      <c r="H18" s="8">
        <v>2004</v>
      </c>
      <c r="I18" s="21">
        <f t="shared" si="1"/>
        <v>90.933566455012667</v>
      </c>
      <c r="J18" s="21">
        <f t="shared" si="0"/>
        <v>45.105608926415208</v>
      </c>
      <c r="K18" s="21">
        <f t="shared" si="0"/>
        <v>58.511914524659858</v>
      </c>
      <c r="L18" s="21">
        <f t="shared" si="0"/>
        <v>49.9475748708238</v>
      </c>
      <c r="M18" s="21">
        <f t="shared" si="0"/>
        <v>88.010354779207105</v>
      </c>
    </row>
    <row r="19" spans="1:20" x14ac:dyDescent="0.3">
      <c r="A19" s="8">
        <v>2005</v>
      </c>
      <c r="B19" s="2">
        <v>9.4144041825698057</v>
      </c>
      <c r="C19" s="2">
        <v>1.460539460015452</v>
      </c>
      <c r="D19" s="2">
        <v>7.8118118781414791</v>
      </c>
      <c r="E19" s="2">
        <v>0.7158579739803882</v>
      </c>
      <c r="F19" s="2">
        <v>0.10237195829833227</v>
      </c>
      <c r="H19" s="8">
        <v>2005</v>
      </c>
      <c r="I19" s="21">
        <f t="shared" si="1"/>
        <v>87.291128412189238</v>
      </c>
      <c r="J19" s="21">
        <f t="shared" si="0"/>
        <v>44.417931888578096</v>
      </c>
      <c r="K19" s="21">
        <f t="shared" si="0"/>
        <v>55.486517978166241</v>
      </c>
      <c r="L19" s="21">
        <f t="shared" si="0"/>
        <v>47.277618243035178</v>
      </c>
      <c r="M19" s="21">
        <f t="shared" si="0"/>
        <v>81.196573711239353</v>
      </c>
      <c r="O19" s="8">
        <v>2005</v>
      </c>
      <c r="P19">
        <f>B19/B$19*100</f>
        <v>100</v>
      </c>
      <c r="Q19">
        <f t="shared" ref="Q19:T19" si="2">C19/C$19*100</f>
        <v>100</v>
      </c>
      <c r="R19">
        <f t="shared" si="2"/>
        <v>100</v>
      </c>
      <c r="S19">
        <f t="shared" si="2"/>
        <v>100</v>
      </c>
      <c r="T19">
        <f t="shared" si="2"/>
        <v>100</v>
      </c>
    </row>
    <row r="20" spans="1:20" x14ac:dyDescent="0.3">
      <c r="A20" s="8">
        <v>2006</v>
      </c>
      <c r="B20" s="2">
        <v>8.1847379280875945</v>
      </c>
      <c r="C20" s="2">
        <v>1.251004866862492</v>
      </c>
      <c r="D20" s="2">
        <v>7.1492256852277665</v>
      </c>
      <c r="E20" s="2">
        <v>0.67328048576661359</v>
      </c>
      <c r="F20" s="2">
        <v>9.7549260549469399E-2</v>
      </c>
      <c r="H20" s="8">
        <v>2006</v>
      </c>
      <c r="I20" s="21">
        <f t="shared" si="1"/>
        <v>75.889561956940383</v>
      </c>
      <c r="J20" s="21">
        <f t="shared" ref="J20:J36" si="3">C20/C$4*100</f>
        <v>38.045565005131735</v>
      </c>
      <c r="K20" s="21">
        <f t="shared" ref="K20:K36" si="4">D20/D$4*100</f>
        <v>50.780234560350735</v>
      </c>
      <c r="L20" s="21">
        <f t="shared" ref="L20:M36" si="5">E20/E$4*100</f>
        <v>44.465660694632831</v>
      </c>
      <c r="M20" s="21">
        <f t="shared" si="5"/>
        <v>77.371438979407699</v>
      </c>
      <c r="O20" s="8">
        <v>2006</v>
      </c>
      <c r="P20">
        <f t="shared" ref="P20:P36" si="6">B20/B$19*100</f>
        <v>86.938459082106718</v>
      </c>
      <c r="Q20">
        <f t="shared" ref="Q20:Q36" si="7">C20/C$19*100</f>
        <v>85.653616428087247</v>
      </c>
      <c r="R20">
        <f t="shared" ref="R20:R36" si="8">D20/D$19*100</f>
        <v>91.518149652736525</v>
      </c>
      <c r="S20">
        <f t="shared" ref="S20:S36" si="9">E20/E$19*100</f>
        <v>94.052243634721165</v>
      </c>
      <c r="T20">
        <f t="shared" ref="T20:T36" si="10">F20/F$19*100</f>
        <v>95.289044159135287</v>
      </c>
    </row>
    <row r="21" spans="1:20" x14ac:dyDescent="0.3">
      <c r="A21" s="8">
        <v>2007</v>
      </c>
      <c r="B21" s="2">
        <v>7.7975626218653327</v>
      </c>
      <c r="C21" s="2">
        <v>1.0209151365277949</v>
      </c>
      <c r="D21" s="2">
        <v>6.4891468829038672</v>
      </c>
      <c r="E21" s="2">
        <v>0.64409781599009497</v>
      </c>
      <c r="F21" s="2">
        <v>8.7584455543885317E-2</v>
      </c>
      <c r="H21" s="8">
        <v>2007</v>
      </c>
      <c r="I21" s="21">
        <f t="shared" si="1"/>
        <v>72.29964073430483</v>
      </c>
      <c r="J21" s="21">
        <f t="shared" si="3"/>
        <v>31.048075207656662</v>
      </c>
      <c r="K21" s="21">
        <f t="shared" si="4"/>
        <v>46.09176088695947</v>
      </c>
      <c r="L21" s="21">
        <f t="shared" si="5"/>
        <v>42.538341070971548</v>
      </c>
      <c r="M21" s="21">
        <f t="shared" si="5"/>
        <v>69.467829069004964</v>
      </c>
      <c r="O21" s="8">
        <v>2007</v>
      </c>
      <c r="P21">
        <f t="shared" si="6"/>
        <v>82.825874804717259</v>
      </c>
      <c r="Q21">
        <f t="shared" si="7"/>
        <v>69.899866759984292</v>
      </c>
      <c r="R21">
        <f t="shared" si="8"/>
        <v>83.068396732151101</v>
      </c>
      <c r="S21">
        <f t="shared" si="9"/>
        <v>89.975643130538188</v>
      </c>
      <c r="T21">
        <f t="shared" si="10"/>
        <v>85.555123687921224</v>
      </c>
    </row>
    <row r="22" spans="1:20" x14ac:dyDescent="0.3">
      <c r="A22" s="8">
        <v>2008</v>
      </c>
      <c r="B22" s="2">
        <v>7.7374877299726483</v>
      </c>
      <c r="C22" s="2">
        <v>0.7130740632278435</v>
      </c>
      <c r="D22" s="2">
        <v>6.2096946906011095</v>
      </c>
      <c r="E22" s="2">
        <v>0.68235952262088295</v>
      </c>
      <c r="F22" s="2">
        <v>8.008275738217098E-2</v>
      </c>
      <c r="H22" s="8">
        <v>2008</v>
      </c>
      <c r="I22" s="21">
        <f t="shared" si="1"/>
        <v>71.742621405109091</v>
      </c>
      <c r="J22" s="21">
        <f t="shared" si="3"/>
        <v>21.686011257532808</v>
      </c>
      <c r="K22" s="21">
        <f t="shared" si="4"/>
        <v>44.106839932112571</v>
      </c>
      <c r="L22" s="21">
        <f t="shared" si="5"/>
        <v>45.065270189829079</v>
      </c>
      <c r="M22" s="21">
        <f t="shared" si="5"/>
        <v>63.517838486896203</v>
      </c>
      <c r="O22" s="8">
        <v>2008</v>
      </c>
      <c r="P22">
        <f t="shared" si="6"/>
        <v>82.18775803463096</v>
      </c>
      <c r="Q22">
        <f t="shared" si="7"/>
        <v>48.822649627028866</v>
      </c>
      <c r="R22">
        <f t="shared" si="8"/>
        <v>79.491093583252905</v>
      </c>
      <c r="S22">
        <f t="shared" si="9"/>
        <v>95.320517116929821</v>
      </c>
      <c r="T22">
        <f t="shared" si="10"/>
        <v>78.227239874413527</v>
      </c>
    </row>
    <row r="23" spans="1:20" x14ac:dyDescent="0.3">
      <c r="A23" s="8">
        <v>2009</v>
      </c>
      <c r="B23" s="2">
        <v>7.2167058787986491</v>
      </c>
      <c r="C23" s="2">
        <v>0.66881664612790992</v>
      </c>
      <c r="D23" s="2">
        <v>5.9953960820129817</v>
      </c>
      <c r="E23" s="2">
        <v>0.69305235913468077</v>
      </c>
      <c r="F23" s="2">
        <v>7.9037954431634638E-2</v>
      </c>
      <c r="H23" s="8">
        <v>2009</v>
      </c>
      <c r="I23" s="21">
        <f t="shared" si="1"/>
        <v>66.913889329877719</v>
      </c>
      <c r="J23" s="21">
        <f t="shared" si="3"/>
        <v>20.340054512010546</v>
      </c>
      <c r="K23" s="21">
        <f t="shared" si="4"/>
        <v>42.584698361935629</v>
      </c>
      <c r="L23" s="21">
        <f t="shared" si="5"/>
        <v>45.771460329506667</v>
      </c>
      <c r="M23" s="21">
        <f t="shared" si="5"/>
        <v>62.689150424294922</v>
      </c>
      <c r="O23" s="8">
        <v>2009</v>
      </c>
      <c r="P23">
        <f t="shared" si="6"/>
        <v>76.65600221583793</v>
      </c>
      <c r="Q23">
        <f t="shared" si="7"/>
        <v>45.792439330658965</v>
      </c>
      <c r="R23">
        <f t="shared" si="8"/>
        <v>76.747829767751085</v>
      </c>
      <c r="S23">
        <f t="shared" si="9"/>
        <v>96.814226330552515</v>
      </c>
      <c r="T23">
        <f t="shared" si="10"/>
        <v>77.206645008491776</v>
      </c>
    </row>
    <row r="24" spans="1:20" x14ac:dyDescent="0.3">
      <c r="A24" s="8">
        <v>2010</v>
      </c>
      <c r="B24" s="2">
        <v>7.1955567237753657</v>
      </c>
      <c r="C24" s="2">
        <v>0.55560234452180224</v>
      </c>
      <c r="D24" s="2">
        <v>5.6501325527987776</v>
      </c>
      <c r="E24" s="2">
        <v>0.65568583531285884</v>
      </c>
      <c r="F24" s="2">
        <v>7.6715182455222214E-2</v>
      </c>
      <c r="H24" s="8">
        <v>2010</v>
      </c>
      <c r="I24" s="21">
        <f t="shared" si="1"/>
        <v>66.717792628361053</v>
      </c>
      <c r="J24" s="21">
        <f t="shared" si="3"/>
        <v>16.896980719605221</v>
      </c>
      <c r="K24" s="21">
        <f t="shared" si="4"/>
        <v>40.13232606728856</v>
      </c>
      <c r="L24" s="21">
        <f t="shared" si="5"/>
        <v>43.303652031591724</v>
      </c>
      <c r="M24" s="21">
        <f t="shared" si="5"/>
        <v>60.846838045669216</v>
      </c>
      <c r="O24" s="8">
        <v>2010</v>
      </c>
      <c r="P24">
        <f t="shared" si="6"/>
        <v>76.431355444644069</v>
      </c>
      <c r="Q24">
        <f t="shared" si="7"/>
        <v>38.040899252110869</v>
      </c>
      <c r="R24">
        <f t="shared" si="8"/>
        <v>72.328067302908607</v>
      </c>
      <c r="S24">
        <f t="shared" si="9"/>
        <v>91.594402681169569</v>
      </c>
      <c r="T24">
        <f t="shared" si="10"/>
        <v>74.937691659330085</v>
      </c>
    </row>
    <row r="25" spans="1:20" x14ac:dyDescent="0.3">
      <c r="A25" s="8">
        <v>2011</v>
      </c>
      <c r="B25" s="2">
        <v>6.4725317186556248</v>
      </c>
      <c r="C25" s="2">
        <v>0.51029814636093584</v>
      </c>
      <c r="D25" s="2">
        <v>5.6864753463336477</v>
      </c>
      <c r="E25" s="2">
        <v>0.58635254260736724</v>
      </c>
      <c r="F25" s="2">
        <v>6.3784768965426397E-2</v>
      </c>
      <c r="H25" s="8">
        <v>2011</v>
      </c>
      <c r="I25" s="21">
        <f t="shared" si="1"/>
        <v>60.013845427540602</v>
      </c>
      <c r="J25" s="21">
        <f t="shared" si="3"/>
        <v>15.519189264279037</v>
      </c>
      <c r="K25" s="21">
        <f t="shared" si="4"/>
        <v>40.390465292644443</v>
      </c>
      <c r="L25" s="21">
        <f t="shared" si="5"/>
        <v>38.724653035692228</v>
      </c>
      <c r="M25" s="21">
        <f t="shared" si="5"/>
        <v>50.591048379309832</v>
      </c>
      <c r="O25" s="8">
        <v>2011</v>
      </c>
      <c r="P25">
        <f t="shared" si="6"/>
        <v>68.751368574541573</v>
      </c>
      <c r="Q25">
        <f t="shared" si="7"/>
        <v>34.939018104689694</v>
      </c>
      <c r="R25">
        <f t="shared" si="8"/>
        <v>72.793296037314789</v>
      </c>
      <c r="S25">
        <f t="shared" si="9"/>
        <v>81.909060724303828</v>
      </c>
      <c r="T25">
        <f t="shared" si="10"/>
        <v>62.306875853194953</v>
      </c>
    </row>
    <row r="26" spans="1:20" x14ac:dyDescent="0.3">
      <c r="A26" s="8">
        <v>2012</v>
      </c>
      <c r="B26" s="2">
        <v>6.5229939249476478</v>
      </c>
      <c r="C26" s="2">
        <v>0.52597122743842084</v>
      </c>
      <c r="D26" s="2">
        <v>5.5856347194234992</v>
      </c>
      <c r="E26" s="2">
        <v>0.55048230236820517</v>
      </c>
      <c r="F26" s="2">
        <v>6.1213250221997015E-2</v>
      </c>
      <c r="H26" s="8">
        <v>2012</v>
      </c>
      <c r="I26" s="21">
        <f t="shared" si="1"/>
        <v>60.481735146738636</v>
      </c>
      <c r="J26" s="21">
        <f t="shared" si="3"/>
        <v>15.995839068575682</v>
      </c>
      <c r="K26" s="21">
        <f t="shared" si="4"/>
        <v>39.674204411652688</v>
      </c>
      <c r="L26" s="21">
        <f t="shared" si="5"/>
        <v>36.355664233509067</v>
      </c>
      <c r="M26" s="21">
        <f t="shared" si="5"/>
        <v>48.551441882848984</v>
      </c>
      <c r="O26" s="8">
        <v>2012</v>
      </c>
      <c r="P26">
        <f t="shared" si="6"/>
        <v>69.287379195218463</v>
      </c>
      <c r="Q26">
        <f t="shared" si="7"/>
        <v>36.012120304702769</v>
      </c>
      <c r="R26">
        <f t="shared" si="8"/>
        <v>71.502422313226347</v>
      </c>
      <c r="S26">
        <f t="shared" si="9"/>
        <v>76.89825669013031</v>
      </c>
      <c r="T26">
        <f t="shared" si="10"/>
        <v>59.794939199667766</v>
      </c>
    </row>
    <row r="27" spans="1:20" x14ac:dyDescent="0.3">
      <c r="A27" s="8">
        <v>2013</v>
      </c>
      <c r="B27" s="2">
        <v>6.4229184112849067</v>
      </c>
      <c r="C27" s="2">
        <v>0.58115207840289573</v>
      </c>
      <c r="D27" s="2">
        <v>5.5730901513090521</v>
      </c>
      <c r="E27" s="2">
        <v>0.57455739968013109</v>
      </c>
      <c r="F27" s="2">
        <v>5.8891999189744734E-2</v>
      </c>
      <c r="H27" s="8">
        <v>2013</v>
      </c>
      <c r="I27" s="21">
        <f t="shared" si="1"/>
        <v>59.553826768827292</v>
      </c>
      <c r="J27" s="21">
        <f t="shared" si="3"/>
        <v>17.673999328393581</v>
      </c>
      <c r="K27" s="21">
        <f t="shared" si="4"/>
        <v>39.585101599773886</v>
      </c>
      <c r="L27" s="21">
        <f t="shared" si="5"/>
        <v>37.945662950081775</v>
      </c>
      <c r="M27" s="21">
        <f t="shared" si="5"/>
        <v>46.71033584487224</v>
      </c>
      <c r="O27" s="8">
        <v>2013</v>
      </c>
      <c r="P27">
        <f t="shared" si="6"/>
        <v>68.224374976130179</v>
      </c>
      <c r="Q27">
        <f t="shared" si="7"/>
        <v>39.790234657319516</v>
      </c>
      <c r="R27">
        <f t="shared" si="8"/>
        <v>71.341837697133016</v>
      </c>
      <c r="S27">
        <f t="shared" si="9"/>
        <v>80.261367556670081</v>
      </c>
      <c r="T27">
        <f t="shared" si="10"/>
        <v>57.527471554389656</v>
      </c>
    </row>
    <row r="28" spans="1:20" x14ac:dyDescent="0.3">
      <c r="A28" s="8">
        <v>2014</v>
      </c>
      <c r="B28" s="2">
        <v>5.892977983106614</v>
      </c>
      <c r="C28" s="2">
        <v>0.42604582946090019</v>
      </c>
      <c r="D28" s="2">
        <v>5.261809005552772</v>
      </c>
      <c r="E28" s="2">
        <v>0.47132193410631767</v>
      </c>
      <c r="F28" s="2">
        <v>6.5915537131533641E-2</v>
      </c>
      <c r="H28" s="8">
        <v>2014</v>
      </c>
      <c r="I28" s="21">
        <f t="shared" si="1"/>
        <v>54.640175615781651</v>
      </c>
      <c r="J28" s="21">
        <f t="shared" si="3"/>
        <v>12.956907466373291</v>
      </c>
      <c r="K28" s="21">
        <f t="shared" si="4"/>
        <v>37.37410277393181</v>
      </c>
      <c r="L28" s="21">
        <f t="shared" si="5"/>
        <v>31.127652802897938</v>
      </c>
      <c r="M28" s="21">
        <f t="shared" si="5"/>
        <v>52.281072457551069</v>
      </c>
      <c r="O28" s="8">
        <v>2014</v>
      </c>
      <c r="P28">
        <f t="shared" si="6"/>
        <v>62.595336559026251</v>
      </c>
      <c r="Q28">
        <f t="shared" si="7"/>
        <v>29.170442916783145</v>
      </c>
      <c r="R28">
        <f t="shared" si="8"/>
        <v>67.357088056306566</v>
      </c>
      <c r="S28">
        <f t="shared" si="9"/>
        <v>65.840145844241178</v>
      </c>
      <c r="T28">
        <f t="shared" si="10"/>
        <v>64.388274120382306</v>
      </c>
    </row>
    <row r="29" spans="1:20" x14ac:dyDescent="0.3">
      <c r="A29" s="8">
        <v>2015</v>
      </c>
      <c r="B29" s="2">
        <v>6.2393596206290542</v>
      </c>
      <c r="C29" s="2">
        <v>0.4738319090862595</v>
      </c>
      <c r="D29" s="2">
        <v>5.2148769266887696</v>
      </c>
      <c r="E29" s="2">
        <v>0.48873317753806211</v>
      </c>
      <c r="F29" s="2">
        <v>6.0664171875363319E-2</v>
      </c>
      <c r="H29" s="8">
        <v>2015</v>
      </c>
      <c r="I29" s="21">
        <f t="shared" si="1"/>
        <v>57.851854593467337</v>
      </c>
      <c r="J29" s="21">
        <f t="shared" si="3"/>
        <v>14.410177910705499</v>
      </c>
      <c r="K29" s="21">
        <f t="shared" si="4"/>
        <v>37.040748914639984</v>
      </c>
      <c r="L29" s="21">
        <f t="shared" si="5"/>
        <v>32.277548662163895</v>
      </c>
      <c r="M29" s="21">
        <f t="shared" si="5"/>
        <v>48.115939024578324</v>
      </c>
      <c r="O29" s="8">
        <v>2015</v>
      </c>
      <c r="P29">
        <f t="shared" si="6"/>
        <v>66.274609626181629</v>
      </c>
      <c r="Q29">
        <f t="shared" si="7"/>
        <v>32.44225315769603</v>
      </c>
      <c r="R29">
        <f t="shared" si="8"/>
        <v>66.756304530075923</v>
      </c>
      <c r="S29">
        <f t="shared" si="9"/>
        <v>68.272366209816298</v>
      </c>
      <c r="T29">
        <f t="shared" si="10"/>
        <v>59.2585829984573</v>
      </c>
    </row>
    <row r="30" spans="1:20" x14ac:dyDescent="0.3">
      <c r="A30" s="8">
        <v>2016</v>
      </c>
      <c r="B30" s="2">
        <v>5.9959919866065086</v>
      </c>
      <c r="C30" s="2">
        <v>0.11901620400311851</v>
      </c>
      <c r="D30" s="2">
        <v>4.8108662893706668</v>
      </c>
      <c r="E30" s="2">
        <v>0.47905737383552199</v>
      </c>
      <c r="F30" s="2">
        <v>6.0644165649352044E-2</v>
      </c>
      <c r="H30" s="8">
        <v>2016</v>
      </c>
      <c r="I30" s="21">
        <f t="shared" si="1"/>
        <v>55.595329912684633</v>
      </c>
      <c r="J30" s="21">
        <f t="shared" si="3"/>
        <v>3.6195212712648686</v>
      </c>
      <c r="K30" s="21">
        <f t="shared" si="4"/>
        <v>34.17110179043727</v>
      </c>
      <c r="L30" s="21">
        <f t="shared" si="5"/>
        <v>31.638526718886961</v>
      </c>
      <c r="M30" s="21">
        <f t="shared" si="5"/>
        <v>48.100071036586201</v>
      </c>
      <c r="O30" s="8">
        <v>2016</v>
      </c>
      <c r="P30">
        <f t="shared" si="6"/>
        <v>63.68955347920712</v>
      </c>
      <c r="Q30">
        <f t="shared" si="7"/>
        <v>8.1487838748197436</v>
      </c>
      <c r="R30">
        <f t="shared" si="8"/>
        <v>61.584512843072048</v>
      </c>
      <c r="S30">
        <f t="shared" si="9"/>
        <v>66.920728866344419</v>
      </c>
      <c r="T30">
        <f t="shared" si="10"/>
        <v>59.239040316707502</v>
      </c>
    </row>
    <row r="31" spans="1:20" x14ac:dyDescent="0.3">
      <c r="A31" s="8">
        <v>2017</v>
      </c>
      <c r="B31" s="2">
        <v>5.5894357505804031</v>
      </c>
      <c r="C31" s="2">
        <v>0.11534486040268602</v>
      </c>
      <c r="D31" s="2">
        <v>4.6819408964930771</v>
      </c>
      <c r="E31" s="2">
        <v>0.47847586953545695</v>
      </c>
      <c r="F31" s="2">
        <v>5.5912035452653025E-2</v>
      </c>
      <c r="H31" s="8">
        <v>2017</v>
      </c>
      <c r="I31" s="21">
        <f t="shared" si="1"/>
        <v>51.825707117921226</v>
      </c>
      <c r="J31" s="21">
        <f t="shared" si="3"/>
        <v>3.5078683550322238</v>
      </c>
      <c r="K31" s="21">
        <f t="shared" si="4"/>
        <v>33.255357627452319</v>
      </c>
      <c r="L31" s="21">
        <f t="shared" si="5"/>
        <v>31.600122259756198</v>
      </c>
      <c r="M31" s="21">
        <f t="shared" si="5"/>
        <v>44.346770184337949</v>
      </c>
      <c r="O31" s="8">
        <v>2017</v>
      </c>
      <c r="P31">
        <f t="shared" si="6"/>
        <v>59.371104556238429</v>
      </c>
      <c r="Q31">
        <f t="shared" si="7"/>
        <v>7.8974148635097956</v>
      </c>
      <c r="R31">
        <f t="shared" si="8"/>
        <v>59.934122448516582</v>
      </c>
      <c r="S31">
        <f t="shared" si="9"/>
        <v>66.839497068808981</v>
      </c>
      <c r="T31">
        <f t="shared" si="10"/>
        <v>54.616553577801277</v>
      </c>
    </row>
    <row r="32" spans="1:20" x14ac:dyDescent="0.3">
      <c r="A32" s="8">
        <v>2018</v>
      </c>
      <c r="B32" s="2">
        <v>5.0778999172832551</v>
      </c>
      <c r="C32" s="2">
        <v>0.11241595240344335</v>
      </c>
      <c r="D32" s="2">
        <v>4.3915473723702991</v>
      </c>
      <c r="E32" s="2">
        <v>0.45198118460459069</v>
      </c>
      <c r="F32" s="2">
        <v>6.2362345369320851E-2</v>
      </c>
      <c r="H32" s="8">
        <v>2018</v>
      </c>
      <c r="I32" s="21">
        <f t="shared" si="1"/>
        <v>47.082704879452535</v>
      </c>
      <c r="J32" s="21">
        <f t="shared" si="3"/>
        <v>3.4187943932668254</v>
      </c>
      <c r="K32" s="21">
        <f t="shared" si="4"/>
        <v>31.192721487676895</v>
      </c>
      <c r="L32" s="21">
        <f t="shared" si="5"/>
        <v>29.850326008041456</v>
      </c>
      <c r="M32" s="21">
        <f t="shared" si="5"/>
        <v>49.462849561102097</v>
      </c>
      <c r="O32" s="8">
        <v>2018</v>
      </c>
      <c r="P32">
        <f t="shared" si="6"/>
        <v>53.9375601345508</v>
      </c>
      <c r="Q32">
        <f t="shared" si="7"/>
        <v>7.6968788232708221</v>
      </c>
      <c r="R32">
        <f t="shared" si="8"/>
        <v>56.216757915771765</v>
      </c>
      <c r="S32">
        <f t="shared" si="9"/>
        <v>63.138387925112816</v>
      </c>
      <c r="T32">
        <f t="shared" si="10"/>
        <v>60.917409812152421</v>
      </c>
    </row>
    <row r="33" spans="1:20" x14ac:dyDescent="0.3">
      <c r="A33" s="8">
        <v>2019</v>
      </c>
      <c r="B33" s="2">
        <v>4.7119634962892949</v>
      </c>
      <c r="C33" s="2">
        <v>0.10865627474519191</v>
      </c>
      <c r="D33" s="2">
        <v>4.4266726216932542</v>
      </c>
      <c r="E33" s="2">
        <v>0.44869632196877079</v>
      </c>
      <c r="F33" s="2">
        <v>6.4529973762031234E-2</v>
      </c>
      <c r="H33" s="8">
        <v>2019</v>
      </c>
      <c r="I33" s="21">
        <f t="shared" si="1"/>
        <v>43.689712344160583</v>
      </c>
      <c r="J33" s="21">
        <f t="shared" si="3"/>
        <v>3.3044550613151542</v>
      </c>
      <c r="K33" s="21">
        <f t="shared" si="4"/>
        <v>31.442212618345209</v>
      </c>
      <c r="L33" s="21">
        <f t="shared" si="5"/>
        <v>29.633382861045991</v>
      </c>
      <c r="M33" s="21">
        <f t="shared" si="5"/>
        <v>51.182109419884647</v>
      </c>
      <c r="O33" s="8">
        <v>2019</v>
      </c>
      <c r="P33">
        <f t="shared" si="6"/>
        <v>50.050575744487446</v>
      </c>
      <c r="Q33">
        <f t="shared" si="7"/>
        <v>7.4394617687386795</v>
      </c>
      <c r="R33">
        <f t="shared" si="8"/>
        <v>56.666400711462231</v>
      </c>
      <c r="S33">
        <f t="shared" si="9"/>
        <v>62.67951720561031</v>
      </c>
      <c r="T33">
        <f t="shared" si="10"/>
        <v>63.03481425448367</v>
      </c>
    </row>
    <row r="34" spans="1:20" x14ac:dyDescent="0.3">
      <c r="A34" s="8">
        <v>2020</v>
      </c>
      <c r="B34" s="2">
        <v>3.8683822997030455</v>
      </c>
      <c r="C34" s="2">
        <v>0.10733258705054886</v>
      </c>
      <c r="D34" s="2">
        <v>5.2272286337650726</v>
      </c>
      <c r="E34" s="2">
        <v>0.38918849229054725</v>
      </c>
      <c r="F34" s="2">
        <v>5.5801367136495653E-2</v>
      </c>
      <c r="H34" s="8">
        <v>2020</v>
      </c>
      <c r="I34" s="21">
        <f t="shared" si="1"/>
        <v>35.867958239566974</v>
      </c>
      <c r="J34" s="21">
        <f t="shared" si="3"/>
        <v>3.2641990658614048</v>
      </c>
      <c r="K34" s="21">
        <f t="shared" si="4"/>
        <v>37.128481853866035</v>
      </c>
      <c r="L34" s="21">
        <f t="shared" si="5"/>
        <v>25.703289803123742</v>
      </c>
      <c r="M34" s="21">
        <f t="shared" si="5"/>
        <v>44.258993333726337</v>
      </c>
      <c r="O34" s="8">
        <v>2020</v>
      </c>
      <c r="P34">
        <f t="shared" si="6"/>
        <v>41.090038463242514</v>
      </c>
      <c r="Q34">
        <f t="shared" si="7"/>
        <v>7.3488317151946942</v>
      </c>
      <c r="R34">
        <f t="shared" si="8"/>
        <v>66.914420307426695</v>
      </c>
      <c r="S34">
        <f t="shared" si="9"/>
        <v>54.366718879520306</v>
      </c>
      <c r="T34">
        <f t="shared" si="10"/>
        <v>54.508449446555815</v>
      </c>
    </row>
    <row r="35" spans="1:20" x14ac:dyDescent="0.3">
      <c r="A35" s="8">
        <v>2021</v>
      </c>
      <c r="B35" s="2">
        <v>3.7654667037506768</v>
      </c>
      <c r="C35" s="2">
        <v>0.10916719628124613</v>
      </c>
      <c r="D35" s="2">
        <v>4.7915649467711487</v>
      </c>
      <c r="E35" s="2">
        <v>0.35149638787551429</v>
      </c>
      <c r="F35" s="2">
        <v>6.0483944174157749E-2</v>
      </c>
      <c r="H35" s="8">
        <v>2021</v>
      </c>
      <c r="I35" s="21">
        <f t="shared" si="1"/>
        <v>34.91371638552296</v>
      </c>
      <c r="J35" s="21">
        <f t="shared" si="3"/>
        <v>3.3199932091092741</v>
      </c>
      <c r="K35" s="21">
        <f t="shared" si="4"/>
        <v>34.034006285597016</v>
      </c>
      <c r="L35" s="21">
        <f t="shared" si="5"/>
        <v>23.213979090550232</v>
      </c>
      <c r="M35" s="21">
        <f t="shared" si="5"/>
        <v>47.972990974458007</v>
      </c>
      <c r="O35" s="8">
        <v>2021</v>
      </c>
      <c r="P35">
        <f t="shared" si="6"/>
        <v>39.996866830109212</v>
      </c>
      <c r="Q35">
        <f t="shared" si="7"/>
        <v>7.474443468996804</v>
      </c>
      <c r="R35">
        <f t="shared" si="8"/>
        <v>61.337433895183835</v>
      </c>
      <c r="S35">
        <f t="shared" si="9"/>
        <v>49.101414058585867</v>
      </c>
      <c r="T35">
        <f t="shared" si="10"/>
        <v>59.082531173131891</v>
      </c>
    </row>
    <row r="36" spans="1:20" x14ac:dyDescent="0.3">
      <c r="A36" s="8">
        <v>2022</v>
      </c>
      <c r="B36" s="2">
        <v>3.1860588168975865</v>
      </c>
      <c r="C36" s="2">
        <v>0.12451851961197727</v>
      </c>
      <c r="D36" s="2">
        <v>4.3576062012486547</v>
      </c>
      <c r="E36" s="2">
        <v>0.3335262294036771</v>
      </c>
      <c r="F36" s="2">
        <v>6.2471057792367106E-2</v>
      </c>
      <c r="H36" s="8">
        <v>2022</v>
      </c>
      <c r="I36" s="21">
        <f t="shared" si="1"/>
        <v>29.541398894845333</v>
      </c>
      <c r="J36" s="21">
        <f t="shared" si="3"/>
        <v>3.7868577155271566</v>
      </c>
      <c r="K36" s="21">
        <f t="shared" si="4"/>
        <v>30.951640745972043</v>
      </c>
      <c r="L36" s="21">
        <f t="shared" si="5"/>
        <v>22.027170641278644</v>
      </c>
      <c r="M36" s="21">
        <f t="shared" si="5"/>
        <v>49.54907509022091</v>
      </c>
      <c r="O36" s="8">
        <v>2022</v>
      </c>
      <c r="P36">
        <f t="shared" si="6"/>
        <v>33.842384022521358</v>
      </c>
      <c r="Q36">
        <f t="shared" si="7"/>
        <v>8.5255156071346345</v>
      </c>
      <c r="R36">
        <f t="shared" si="8"/>
        <v>55.782272656127759</v>
      </c>
      <c r="S36">
        <f t="shared" si="9"/>
        <v>46.591117445988587</v>
      </c>
      <c r="T36">
        <f t="shared" si="10"/>
        <v>61.023603368330612</v>
      </c>
    </row>
    <row r="37" spans="1:20" x14ac:dyDescent="0.3">
      <c r="A37" s="8">
        <v>2023</v>
      </c>
      <c r="B37" s="2">
        <v>2.9416438009076407</v>
      </c>
      <c r="C37" s="2">
        <v>0.11933372527299421</v>
      </c>
      <c r="D37" s="2">
        <v>4.4204412001610551</v>
      </c>
      <c r="E37" s="2">
        <v>0.31535410365506494</v>
      </c>
      <c r="F37" s="2">
        <v>6.24072704355026E-2</v>
      </c>
      <c r="H37" s="8">
        <v>2023</v>
      </c>
      <c r="I37" s="21">
        <f t="shared" si="1"/>
        <v>27.275162802480978</v>
      </c>
      <c r="J37" s="21">
        <f t="shared" ref="J37:J38" si="11">C37/C$4*100</f>
        <v>3.6291777293918983</v>
      </c>
      <c r="K37" s="21">
        <f t="shared" ref="K37:K38" si="12">D37/D$4*100</f>
        <v>31.397951454831613</v>
      </c>
      <c r="L37" s="21">
        <f t="shared" ref="L37:L38" si="13">E37/E$4*100</f>
        <v>20.827023607880019</v>
      </c>
      <c r="M37" s="21">
        <f t="shared" ref="M37:M38" si="14">F37/F$4*100</f>
        <v>49.498481989242997</v>
      </c>
      <c r="O37" s="8">
        <v>2023</v>
      </c>
      <c r="P37">
        <f t="shared" ref="P37" si="15">B37/B$19*100</f>
        <v>31.246202562175039</v>
      </c>
      <c r="Q37">
        <f t="shared" ref="Q37" si="16">C37/C$19*100</f>
        <v>8.1705238742219066</v>
      </c>
      <c r="R37">
        <f t="shared" ref="R37" si="17">D37/D$19*100</f>
        <v>56.586631489809115</v>
      </c>
      <c r="S37">
        <f t="shared" ref="S37" si="18">E37/E$19*100</f>
        <v>44.05260751676763</v>
      </c>
      <c r="T37">
        <f t="shared" ref="T37" si="19">F37/F$19*100</f>
        <v>60.961293964539962</v>
      </c>
    </row>
    <row r="38" spans="1:20" x14ac:dyDescent="0.3">
      <c r="A38" s="8">
        <v>2024</v>
      </c>
      <c r="B38" s="2">
        <v>2.8305338524812811</v>
      </c>
      <c r="C38" s="2">
        <v>0.1135465118194379</v>
      </c>
      <c r="D38" s="2">
        <v>4.1953932381674921</v>
      </c>
      <c r="E38" s="2">
        <v>0.31148502419924301</v>
      </c>
      <c r="F38" s="2">
        <v>6.4657210294065903E-2</v>
      </c>
      <c r="H38" s="8">
        <v>2024</v>
      </c>
      <c r="I38" s="21">
        <f>B38/B$4*100</f>
        <v>26.244942239621139</v>
      </c>
      <c r="J38" s="21">
        <f t="shared" si="11"/>
        <v>3.4531769707393334</v>
      </c>
      <c r="K38" s="21">
        <f t="shared" si="12"/>
        <v>29.799458303192083</v>
      </c>
      <c r="L38" s="21">
        <f t="shared" si="13"/>
        <v>20.571496858003609</v>
      </c>
      <c r="M38" s="21">
        <f t="shared" si="14"/>
        <v>51.283027392187265</v>
      </c>
      <c r="O38" s="8">
        <v>2024</v>
      </c>
      <c r="P38">
        <f t="shared" ref="P38" si="20">B38/B$19*100</f>
        <v>30.065990344050043</v>
      </c>
      <c r="Q38">
        <f t="shared" ref="Q38" si="21">C38/C$19*100</f>
        <v>7.7742857983608751</v>
      </c>
      <c r="R38">
        <f t="shared" ref="R38" si="22">D38/D$19*100</f>
        <v>53.705763830626509</v>
      </c>
      <c r="S38">
        <f t="shared" ref="S38" si="23">E38/E$19*100</f>
        <v>43.512126081000602</v>
      </c>
      <c r="T38">
        <f t="shared" ref="T38" si="24">F38/F$19*100</f>
        <v>63.159102716040572</v>
      </c>
    </row>
    <row r="40" spans="1:20" x14ac:dyDescent="0.3">
      <c r="B40" s="24">
        <f>(B38-B4)/B4</f>
        <v>-0.73755057760378862</v>
      </c>
      <c r="C40" s="24">
        <f t="shared" ref="C40:F40" si="25">(C38-C4)/C4</f>
        <v>-0.96546823029260664</v>
      </c>
      <c r="D40" s="24">
        <f t="shared" si="25"/>
        <v>-0.70200541696807917</v>
      </c>
      <c r="E40" s="24">
        <f t="shared" si="25"/>
        <v>-0.79428503141996387</v>
      </c>
      <c r="F40" s="24">
        <f t="shared" si="25"/>
        <v>-0.48716972607812736</v>
      </c>
      <c r="H40" t="s">
        <v>93</v>
      </c>
      <c r="I40" s="24">
        <f>(I38-I4)/I4</f>
        <v>-0.73755057760378862</v>
      </c>
      <c r="J40" s="24">
        <f t="shared" ref="J40:M40" si="26">(J38-J4)/J4</f>
        <v>-0.96546823029260664</v>
      </c>
      <c r="K40" s="24">
        <f t="shared" si="26"/>
        <v>-0.70200541696807917</v>
      </c>
      <c r="L40" s="24">
        <f t="shared" si="26"/>
        <v>-0.79428503141996387</v>
      </c>
      <c r="M40" s="24">
        <f t="shared" si="26"/>
        <v>-0.48716972607812736</v>
      </c>
      <c r="O40" t="s">
        <v>82</v>
      </c>
      <c r="P40" s="24">
        <f>(P34-P19)/100</f>
        <v>-0.58909961536757482</v>
      </c>
      <c r="Q40" s="24">
        <f>(Q34-Q19)/100</f>
        <v>-0.92651168284805308</v>
      </c>
      <c r="R40" s="24">
        <f>(R34-R19)/100</f>
        <v>-0.33085579692573303</v>
      </c>
      <c r="S40" s="24">
        <f>(S34-S19)/100</f>
        <v>-0.45633281120479696</v>
      </c>
      <c r="T40" s="24">
        <f>(T34-T19)/100</f>
        <v>-0.45491550553444182</v>
      </c>
    </row>
    <row r="41" spans="1:20" x14ac:dyDescent="0.3">
      <c r="O41" t="s">
        <v>94</v>
      </c>
      <c r="P41" s="24">
        <f>(P38-P19)/100</f>
        <v>-0.69934009655949947</v>
      </c>
      <c r="Q41" s="24">
        <f t="shared" ref="Q41:T41" si="27">(Q38-Q19)/100</f>
        <v>-0.9222571420163912</v>
      </c>
      <c r="R41" s="24">
        <f t="shared" si="27"/>
        <v>-0.46294236169373493</v>
      </c>
      <c r="S41" s="24">
        <f t="shared" si="27"/>
        <v>-0.56487873918999398</v>
      </c>
      <c r="T41" s="24">
        <f t="shared" si="27"/>
        <v>-0.36840897283959428</v>
      </c>
    </row>
  </sheetData>
  <mergeCells count="2">
    <mergeCell ref="B1:E1"/>
    <mergeCell ref="I1:L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386BB-4814-4A18-A8A2-7F82F1471D95}">
  <dimension ref="A1:AM48"/>
  <sheetViews>
    <sheetView topLeftCell="I46" zoomScaleNormal="100" workbookViewId="0">
      <selection activeCell="AD58" sqref="AD58"/>
    </sheetView>
  </sheetViews>
  <sheetFormatPr defaultRowHeight="14.4" x14ac:dyDescent="0.3"/>
  <cols>
    <col min="1" max="1" width="11.5546875" customWidth="1"/>
    <col min="2" max="2" width="12.88671875" customWidth="1"/>
    <col min="4" max="4" width="13.21875" bestFit="1" customWidth="1"/>
    <col min="6" max="6" width="11.21875" customWidth="1"/>
    <col min="10" max="10" width="9.6640625" customWidth="1"/>
    <col min="13" max="13" width="11.33203125" bestFit="1" customWidth="1"/>
    <col min="19" max="20" width="11.6640625" bestFit="1" customWidth="1"/>
    <col min="22" max="22" width="10.6640625" customWidth="1"/>
    <col min="23" max="23" width="10.33203125" customWidth="1"/>
  </cols>
  <sheetData>
    <row r="1" spans="1:39" x14ac:dyDescent="0.3">
      <c r="A1" s="11" t="s">
        <v>97</v>
      </c>
    </row>
    <row r="2" spans="1:39" x14ac:dyDescent="0.3">
      <c r="A2" t="s">
        <v>20</v>
      </c>
      <c r="AB2" s="54"/>
      <c r="AC2" s="40"/>
      <c r="AD2" s="40"/>
      <c r="AE2" s="40"/>
      <c r="AF2" s="40"/>
      <c r="AG2" s="40" t="s">
        <v>106</v>
      </c>
      <c r="AH2" s="40"/>
      <c r="AI2" s="40"/>
      <c r="AJ2" s="40"/>
      <c r="AK2" s="40"/>
      <c r="AL2" s="40"/>
      <c r="AM2" s="43"/>
    </row>
    <row r="3" spans="1:39" x14ac:dyDescent="0.3">
      <c r="A3" t="s">
        <v>45</v>
      </c>
      <c r="C3" s="66">
        <v>2005</v>
      </c>
      <c r="D3" s="67"/>
      <c r="E3" s="65">
        <v>2024</v>
      </c>
      <c r="F3" s="66"/>
      <c r="AB3" s="47" t="s">
        <v>88</v>
      </c>
      <c r="AM3" s="33"/>
    </row>
    <row r="4" spans="1:39" x14ac:dyDescent="0.3">
      <c r="C4" t="s">
        <v>34</v>
      </c>
      <c r="D4" t="s">
        <v>48</v>
      </c>
      <c r="E4" s="38" t="s">
        <v>34</v>
      </c>
      <c r="F4" t="s">
        <v>48</v>
      </c>
      <c r="AB4" s="38"/>
      <c r="AC4" t="s">
        <v>86</v>
      </c>
      <c r="AD4" t="s">
        <v>104</v>
      </c>
      <c r="AF4" t="s">
        <v>87</v>
      </c>
      <c r="AG4" t="s">
        <v>105</v>
      </c>
      <c r="AH4" s="26"/>
      <c r="AI4" t="s">
        <v>86</v>
      </c>
      <c r="AJ4" t="s">
        <v>104</v>
      </c>
      <c r="AL4" t="s">
        <v>87</v>
      </c>
      <c r="AM4" s="33" t="s">
        <v>105</v>
      </c>
    </row>
    <row r="5" spans="1:39" x14ac:dyDescent="0.3">
      <c r="B5" t="s">
        <v>33</v>
      </c>
      <c r="C5" s="2">
        <v>2.3090643949063151E-4</v>
      </c>
      <c r="D5" s="24">
        <f>C5/C$9</f>
        <v>4.8149049937430834E-5</v>
      </c>
      <c r="E5" s="34">
        <v>8.2147518450690845E-4</v>
      </c>
      <c r="F5" s="39">
        <f>E5/E$9</f>
        <v>6.5638142589255304E-4</v>
      </c>
      <c r="AB5" s="38" t="s">
        <v>38</v>
      </c>
      <c r="AC5" s="2">
        <f>G15</f>
        <v>1.2937212E-2</v>
      </c>
      <c r="AD5" s="2">
        <f>I15</f>
        <v>7.5400681638159214E-3</v>
      </c>
      <c r="AH5" s="26"/>
      <c r="AI5" s="45">
        <f>H15</f>
        <v>5.0646622546266359E-3</v>
      </c>
      <c r="AJ5" s="45">
        <f>J15</f>
        <v>7.7513872109045458E-3</v>
      </c>
      <c r="AM5" s="33"/>
    </row>
    <row r="6" spans="1:39" x14ac:dyDescent="0.3">
      <c r="B6" t="s">
        <v>35</v>
      </c>
      <c r="C6" s="2">
        <v>4.1939313935007583</v>
      </c>
      <c r="D6" s="24">
        <f t="shared" ref="D6:D8" si="0">C6/C$9</f>
        <v>0.87452655086312514</v>
      </c>
      <c r="E6" s="34">
        <v>1.1231114591996001</v>
      </c>
      <c r="F6" s="39">
        <f>E6/E$9</f>
        <v>0.89739716418603488</v>
      </c>
      <c r="AB6" s="38" t="s">
        <v>39</v>
      </c>
      <c r="AC6" s="2">
        <f>G22</f>
        <v>1.2551986384468573E-2</v>
      </c>
      <c r="AD6" s="2">
        <f>I22</f>
        <v>1.5538094823723246E-2</v>
      </c>
      <c r="AH6" s="26"/>
      <c r="AI6" s="45">
        <f>H22</f>
        <v>4.913854056191198E-3</v>
      </c>
      <c r="AJ6" s="45">
        <f>J22</f>
        <v>1.5973567729323634E-2</v>
      </c>
      <c r="AM6" s="33"/>
    </row>
    <row r="7" spans="1:39" x14ac:dyDescent="0.3">
      <c r="B7" t="s">
        <v>36</v>
      </c>
      <c r="C7" s="2">
        <v>0.59327074776699495</v>
      </c>
      <c r="D7" s="24">
        <f t="shared" si="0"/>
        <v>0.12370994470168921</v>
      </c>
      <c r="E7" s="34">
        <v>0.12712447615139841</v>
      </c>
      <c r="F7" s="39">
        <f>E7/E$9</f>
        <v>0.10157597757768544</v>
      </c>
      <c r="AB7" s="38" t="s">
        <v>40</v>
      </c>
      <c r="AC7" s="51">
        <f>G16</f>
        <v>0.82157516102597739</v>
      </c>
      <c r="AD7" s="2">
        <f>I16</f>
        <v>0.33769300792196272</v>
      </c>
      <c r="AH7" s="26"/>
      <c r="AI7" s="45">
        <f>H16</f>
        <v>0.32163040285550459</v>
      </c>
      <c r="AJ7" s="45">
        <f>J16</f>
        <v>0.3471572412806232</v>
      </c>
      <c r="AM7" s="33"/>
    </row>
    <row r="8" spans="1:39" x14ac:dyDescent="0.3">
      <c r="B8" t="s">
        <v>37</v>
      </c>
      <c r="C8" s="2">
        <v>8.226260019324411E-3</v>
      </c>
      <c r="D8" s="24">
        <f t="shared" si="0"/>
        <v>1.7153553852481973E-3</v>
      </c>
      <c r="E8" s="34">
        <v>4.6365953417051799E-4</v>
      </c>
      <c r="F8" s="39">
        <f>E8/E$9</f>
        <v>3.7047681038618411E-4</v>
      </c>
      <c r="AB8" s="38" t="s">
        <v>41</v>
      </c>
      <c r="AC8" s="51">
        <f>G17</f>
        <v>0</v>
      </c>
      <c r="AD8" s="2">
        <f>I17</f>
        <v>0</v>
      </c>
      <c r="AH8" s="26"/>
      <c r="AI8" s="45">
        <f>H17</f>
        <v>0</v>
      </c>
      <c r="AJ8" s="45">
        <f>J17</f>
        <v>0</v>
      </c>
      <c r="AM8" s="33"/>
    </row>
    <row r="9" spans="1:39" x14ac:dyDescent="0.3">
      <c r="B9" s="5" t="s">
        <v>96</v>
      </c>
      <c r="C9" s="41">
        <v>4.7956593077265683</v>
      </c>
      <c r="D9" s="57">
        <f>SUM(D5:D8)</f>
        <v>1</v>
      </c>
      <c r="E9" s="41">
        <v>1.2515210700696771</v>
      </c>
      <c r="F9" s="58">
        <f>SUM(F5:F8)</f>
        <v>0.999999999999999</v>
      </c>
      <c r="AB9" s="38" t="s">
        <v>85</v>
      </c>
      <c r="AC9" s="51">
        <f>G21</f>
        <v>0</v>
      </c>
      <c r="AD9" s="2">
        <f>I21</f>
        <v>4.2427697423521579E-4</v>
      </c>
      <c r="AH9" s="26"/>
      <c r="AI9" s="45">
        <f>H21</f>
        <v>0</v>
      </c>
      <c r="AJ9" s="45">
        <f>J21</f>
        <v>4.3616782242771491E-4</v>
      </c>
      <c r="AM9" s="33"/>
    </row>
    <row r="10" spans="1:39" x14ac:dyDescent="0.3">
      <c r="AB10" s="38" t="s">
        <v>42</v>
      </c>
      <c r="AC10" s="51">
        <f>G18</f>
        <v>1.6870420540787041</v>
      </c>
      <c r="AD10" s="2">
        <f>I18</f>
        <v>0.60894777568094294</v>
      </c>
      <c r="AH10" s="26"/>
      <c r="AI10" s="45">
        <f>H18</f>
        <v>0.66044354944946415</v>
      </c>
      <c r="AJ10" s="45">
        <f>J18</f>
        <v>0.62601423461577965</v>
      </c>
      <c r="AM10" s="33"/>
    </row>
    <row r="11" spans="1:39" x14ac:dyDescent="0.3">
      <c r="A11" t="s">
        <v>98</v>
      </c>
      <c r="C11" t="s">
        <v>99</v>
      </c>
      <c r="E11" s="66" t="s">
        <v>101</v>
      </c>
      <c r="F11" s="66"/>
      <c r="G11" s="66" t="s">
        <v>102</v>
      </c>
      <c r="H11" s="66"/>
      <c r="I11" s="66"/>
      <c r="J11" s="66"/>
      <c r="AB11" s="38" t="s">
        <v>43</v>
      </c>
      <c r="AC11" s="51">
        <f>G19</f>
        <v>1.9346673652441627E-2</v>
      </c>
      <c r="AD11" s="2">
        <f>I19</f>
        <v>1.6612067310616426E-3</v>
      </c>
      <c r="AH11" s="26"/>
      <c r="AI11" s="45">
        <f>H19</f>
        <v>7.5738395413247261E-3</v>
      </c>
      <c r="AJ11" s="45">
        <f>J19</f>
        <v>1.7077639525347567E-3</v>
      </c>
      <c r="AM11" s="33"/>
    </row>
    <row r="12" spans="1:39" x14ac:dyDescent="0.3">
      <c r="C12">
        <v>2005</v>
      </c>
      <c r="D12">
        <v>2024</v>
      </c>
      <c r="E12">
        <v>2005</v>
      </c>
      <c r="F12">
        <v>2024</v>
      </c>
      <c r="G12" s="66">
        <v>2005</v>
      </c>
      <c r="H12" s="66"/>
      <c r="I12" s="66">
        <v>2024</v>
      </c>
      <c r="J12" s="66"/>
      <c r="AB12" s="38" t="s">
        <v>44</v>
      </c>
      <c r="AC12" s="51">
        <f>G14</f>
        <v>9.5456130163801896E-4</v>
      </c>
      <c r="AD12" s="2">
        <f>I14</f>
        <v>8.9134899124830829E-4</v>
      </c>
      <c r="AH12" s="26"/>
      <c r="AI12" s="45">
        <f>H14</f>
        <v>3.736918428895921E-4</v>
      </c>
      <c r="AJ12" s="45">
        <f>J14</f>
        <v>9.1633006772688923E-4</v>
      </c>
      <c r="AM12" s="33"/>
    </row>
    <row r="13" spans="1:39" x14ac:dyDescent="0.3">
      <c r="C13" t="s">
        <v>34</v>
      </c>
      <c r="D13" t="s">
        <v>34</v>
      </c>
      <c r="G13" t="s">
        <v>34</v>
      </c>
      <c r="H13" t="s">
        <v>48</v>
      </c>
      <c r="I13" t="s">
        <v>34</v>
      </c>
      <c r="J13" t="s">
        <v>48</v>
      </c>
      <c r="AB13" s="38" t="s">
        <v>72</v>
      </c>
      <c r="AC13" s="51">
        <f>G20</f>
        <v>0</v>
      </c>
      <c r="AD13" s="2">
        <f>I20</f>
        <v>4.2126672430470297E-5</v>
      </c>
      <c r="AH13" s="26"/>
      <c r="AI13" s="45">
        <f>H20</f>
        <v>0</v>
      </c>
      <c r="AJ13" s="45">
        <f>J20</f>
        <v>4.3307320679479807E-5</v>
      </c>
      <c r="AM13" s="33"/>
    </row>
    <row r="14" spans="1:39" x14ac:dyDescent="0.3">
      <c r="B14" t="s">
        <v>44</v>
      </c>
      <c r="C14" s="2">
        <v>9.5456130163801896E-4</v>
      </c>
      <c r="D14" s="2">
        <v>8.9134899124830829E-4</v>
      </c>
      <c r="E14" s="2"/>
      <c r="G14" s="51">
        <f>C14+E14</f>
        <v>9.5456130163801896E-4</v>
      </c>
      <c r="H14" s="24">
        <f>G14/G$23</f>
        <v>3.736918428895921E-4</v>
      </c>
      <c r="I14" s="2">
        <f>D14+F14</f>
        <v>8.9134899124830829E-4</v>
      </c>
      <c r="J14" s="24">
        <f>I14/I$23</f>
        <v>9.1633006772688923E-4</v>
      </c>
      <c r="AB14" s="38" t="s">
        <v>33</v>
      </c>
      <c r="AF14" s="2">
        <f>C5</f>
        <v>2.3090643949063151E-4</v>
      </c>
      <c r="AG14" s="2">
        <f>E5</f>
        <v>8.2147518450690845E-4</v>
      </c>
      <c r="AH14" s="26"/>
      <c r="AI14" s="25"/>
      <c r="AJ14" s="25"/>
      <c r="AL14" s="45">
        <f>D5</f>
        <v>4.8149049937430834E-5</v>
      </c>
      <c r="AM14" s="49">
        <f>F5</f>
        <v>6.5638142589255304E-4</v>
      </c>
    </row>
    <row r="15" spans="1:39" x14ac:dyDescent="0.3">
      <c r="B15" t="s">
        <v>38</v>
      </c>
      <c r="C15" s="2">
        <v>1.2937212E-2</v>
      </c>
      <c r="D15" s="2">
        <v>7.5400681638159214E-3</v>
      </c>
      <c r="E15" s="2">
        <v>0</v>
      </c>
      <c r="F15" s="2">
        <v>0</v>
      </c>
      <c r="G15" s="51">
        <f t="shared" ref="G15:G23" si="1">C15+E15</f>
        <v>1.2937212E-2</v>
      </c>
      <c r="H15" s="24">
        <f t="shared" ref="H15:H22" si="2">G15/G$23</f>
        <v>5.0646622546266359E-3</v>
      </c>
      <c r="I15" s="2">
        <f t="shared" ref="I15:I23" si="3">D15+F15</f>
        <v>7.5400681638159214E-3</v>
      </c>
      <c r="J15" s="24">
        <f t="shared" ref="J15:J22" si="4">I15/I$23</f>
        <v>7.7513872109045458E-3</v>
      </c>
      <c r="AB15" s="38" t="s">
        <v>35</v>
      </c>
      <c r="AF15" s="2">
        <f>C6</f>
        <v>4.1939313935007583</v>
      </c>
      <c r="AG15" s="2">
        <f>E6</f>
        <v>1.1231114591996001</v>
      </c>
      <c r="AH15" s="26"/>
      <c r="AL15" s="45">
        <f>D6</f>
        <v>0.87452655086312514</v>
      </c>
      <c r="AM15" s="49">
        <f>F6</f>
        <v>0.89739716418603488</v>
      </c>
    </row>
    <row r="16" spans="1:39" x14ac:dyDescent="0.3">
      <c r="B16" t="s">
        <v>40</v>
      </c>
      <c r="C16" s="2">
        <v>0.59722777907598024</v>
      </c>
      <c r="D16" s="2">
        <v>0.24388939461030643</v>
      </c>
      <c r="E16" s="2">
        <v>0.22434738194999709</v>
      </c>
      <c r="F16" s="2">
        <v>9.3803613311656292E-2</v>
      </c>
      <c r="G16" s="51">
        <f t="shared" si="1"/>
        <v>0.82157516102597739</v>
      </c>
      <c r="H16" s="24">
        <f t="shared" si="2"/>
        <v>0.32163040285550459</v>
      </c>
      <c r="I16" s="2">
        <f t="shared" si="3"/>
        <v>0.33769300792196272</v>
      </c>
      <c r="J16" s="24">
        <f t="shared" si="4"/>
        <v>0.3471572412806232</v>
      </c>
      <c r="AB16" s="38" t="s">
        <v>36</v>
      </c>
      <c r="AF16" s="2">
        <f>C7</f>
        <v>0.59327074776699495</v>
      </c>
      <c r="AG16" s="2">
        <f>E7</f>
        <v>0.12712447615139841</v>
      </c>
      <c r="AH16" s="26"/>
      <c r="AL16" s="45">
        <f>D7</f>
        <v>0.12370994470168921</v>
      </c>
      <c r="AM16" s="49">
        <f>F7</f>
        <v>0.10157597757768544</v>
      </c>
    </row>
    <row r="17" spans="1:39" x14ac:dyDescent="0.3">
      <c r="B17" t="s">
        <v>41</v>
      </c>
      <c r="E17" s="2">
        <v>0</v>
      </c>
      <c r="F17" s="2">
        <v>0</v>
      </c>
      <c r="G17" s="51">
        <f t="shared" si="1"/>
        <v>0</v>
      </c>
      <c r="H17" s="24">
        <f t="shared" si="2"/>
        <v>0</v>
      </c>
      <c r="I17" s="2">
        <f t="shared" si="3"/>
        <v>0</v>
      </c>
      <c r="J17" s="24">
        <f t="shared" si="4"/>
        <v>0</v>
      </c>
      <c r="AB17" s="38" t="s">
        <v>37</v>
      </c>
      <c r="AF17" s="2">
        <f>C8</f>
        <v>8.226260019324411E-3</v>
      </c>
      <c r="AG17" s="2">
        <f>E8</f>
        <v>4.6365953417051799E-4</v>
      </c>
      <c r="AH17" s="26"/>
      <c r="AL17" s="45">
        <f>D8</f>
        <v>1.7153553852481973E-3</v>
      </c>
      <c r="AM17" s="49">
        <f>F8</f>
        <v>3.7047681038618411E-4</v>
      </c>
    </row>
    <row r="18" spans="1:39" x14ac:dyDescent="0.3">
      <c r="B18" t="s">
        <v>42</v>
      </c>
      <c r="C18" s="2">
        <v>1.1271989968338241</v>
      </c>
      <c r="D18" s="2">
        <v>0.36146100055311747</v>
      </c>
      <c r="E18" s="2">
        <v>0.55984305724488004</v>
      </c>
      <c r="F18" s="2">
        <v>0.24748677512782552</v>
      </c>
      <c r="G18" s="51">
        <f t="shared" si="1"/>
        <v>1.6870420540787041</v>
      </c>
      <c r="H18" s="24">
        <f t="shared" si="2"/>
        <v>0.66044354944946415</v>
      </c>
      <c r="I18" s="2">
        <f t="shared" si="3"/>
        <v>0.60894777568094294</v>
      </c>
      <c r="J18" s="24">
        <f t="shared" si="4"/>
        <v>0.62601423461577965</v>
      </c>
      <c r="AB18" s="56" t="s">
        <v>29</v>
      </c>
      <c r="AC18" s="37">
        <f>SUM(AC5:AC17)-G23</f>
        <v>0</v>
      </c>
      <c r="AD18" s="37">
        <f>SUM(AD5:AD17)-I23</f>
        <v>0</v>
      </c>
      <c r="AE18" s="37"/>
      <c r="AF18" s="37">
        <f>SUM(AF14:AF17)-C9</f>
        <v>0</v>
      </c>
      <c r="AG18" s="37">
        <f>SUM(AG14:AG17)-E9</f>
        <v>0</v>
      </c>
      <c r="AH18" s="53"/>
      <c r="AI18" s="36">
        <f>SUM(AI5:AI17)-1</f>
        <v>0</v>
      </c>
      <c r="AJ18" s="36">
        <f>SUM(AJ5:AJ17)-1</f>
        <v>0</v>
      </c>
      <c r="AK18" s="46"/>
      <c r="AL18" s="46">
        <f t="shared" ref="AL18:AM18" si="5">SUM(AL5:AL17)-1</f>
        <v>0</v>
      </c>
      <c r="AM18" s="55">
        <f t="shared" si="5"/>
        <v>-9.9920072216264089E-16</v>
      </c>
    </row>
    <row r="19" spans="1:39" x14ac:dyDescent="0.3">
      <c r="B19" t="s">
        <v>100</v>
      </c>
      <c r="C19" s="2">
        <v>1.9196374156441626E-2</v>
      </c>
      <c r="D19" s="2">
        <v>1.6064528164246999E-3</v>
      </c>
      <c r="E19" s="2">
        <v>1.50299496E-4</v>
      </c>
      <c r="F19" s="2">
        <v>5.475391463694269E-5</v>
      </c>
      <c r="G19" s="51">
        <f t="shared" si="1"/>
        <v>1.9346673652441627E-2</v>
      </c>
      <c r="H19" s="24">
        <f t="shared" si="2"/>
        <v>7.5738395413247261E-3</v>
      </c>
      <c r="I19" s="2">
        <f t="shared" si="3"/>
        <v>1.6612067310616426E-3</v>
      </c>
      <c r="J19" s="24">
        <f t="shared" si="4"/>
        <v>1.7077639525347567E-3</v>
      </c>
      <c r="AB19" s="38"/>
      <c r="AH19" s="26"/>
      <c r="AM19" s="33"/>
    </row>
    <row r="20" spans="1:39" x14ac:dyDescent="0.3">
      <c r="B20" t="s">
        <v>71</v>
      </c>
      <c r="C20" s="2">
        <v>0</v>
      </c>
      <c r="D20" s="2">
        <v>4.2126672430470297E-5</v>
      </c>
      <c r="G20" s="51">
        <f t="shared" si="1"/>
        <v>0</v>
      </c>
      <c r="H20" s="24">
        <f t="shared" si="2"/>
        <v>0</v>
      </c>
      <c r="I20" s="2">
        <f t="shared" si="3"/>
        <v>4.2126672430470297E-5</v>
      </c>
      <c r="J20" s="24">
        <f t="shared" si="4"/>
        <v>4.3307320679479807E-5</v>
      </c>
      <c r="AB20" s="38"/>
      <c r="AC20" s="2"/>
      <c r="AD20" s="2"/>
      <c r="AH20" s="26"/>
      <c r="AM20" s="33"/>
    </row>
    <row r="21" spans="1:39" x14ac:dyDescent="0.3">
      <c r="B21" t="s">
        <v>85</v>
      </c>
      <c r="E21" s="2">
        <v>0</v>
      </c>
      <c r="F21" s="2">
        <v>4.2427697423521579E-4</v>
      </c>
      <c r="G21" s="51">
        <f t="shared" si="1"/>
        <v>0</v>
      </c>
      <c r="H21" s="24">
        <f t="shared" si="2"/>
        <v>0</v>
      </c>
      <c r="I21" s="2">
        <f t="shared" si="3"/>
        <v>4.2427697423521579E-4</v>
      </c>
      <c r="J21" s="24">
        <f t="shared" si="4"/>
        <v>4.3616782242771491E-4</v>
      </c>
      <c r="AB21" s="38"/>
      <c r="AH21" s="26"/>
      <c r="AM21" s="33"/>
    </row>
    <row r="22" spans="1:39" x14ac:dyDescent="0.3">
      <c r="B22" t="s">
        <v>39</v>
      </c>
      <c r="C22" s="2">
        <v>1.2551986384468573E-2</v>
      </c>
      <c r="D22" s="2">
        <v>1.5538094823723246E-2</v>
      </c>
      <c r="E22" s="2">
        <v>0</v>
      </c>
      <c r="F22" s="2">
        <v>0</v>
      </c>
      <c r="G22" s="51">
        <f t="shared" si="1"/>
        <v>1.2551986384468573E-2</v>
      </c>
      <c r="H22" s="24">
        <f t="shared" si="2"/>
        <v>4.913854056191198E-3</v>
      </c>
      <c r="I22" s="2">
        <f t="shared" si="3"/>
        <v>1.5538094823723246E-2</v>
      </c>
      <c r="J22" s="24">
        <f t="shared" si="4"/>
        <v>1.5973567729323634E-2</v>
      </c>
      <c r="AB22" s="38"/>
      <c r="AH22" s="26"/>
      <c r="AM22" s="33"/>
    </row>
    <row r="23" spans="1:39" x14ac:dyDescent="0.3">
      <c r="B23" s="5" t="s">
        <v>96</v>
      </c>
      <c r="C23" s="41">
        <v>1.77006690975235</v>
      </c>
      <c r="D23" s="41">
        <v>0.63096848663106653</v>
      </c>
      <c r="E23" s="41">
        <v>0.78434073869087717</v>
      </c>
      <c r="F23" s="41">
        <v>0.34176941932835397</v>
      </c>
      <c r="G23" s="59">
        <f t="shared" si="1"/>
        <v>2.5544076484432274</v>
      </c>
      <c r="H23" s="60">
        <f>SUM(H14:H22)</f>
        <v>1.0000000000000009</v>
      </c>
      <c r="I23" s="59">
        <f t="shared" si="3"/>
        <v>0.97273790595942056</v>
      </c>
      <c r="J23" s="57">
        <f>SUM(J14:J22)</f>
        <v>1</v>
      </c>
      <c r="AB23" s="38"/>
      <c r="AH23" s="26"/>
      <c r="AM23" s="33"/>
    </row>
    <row r="24" spans="1:39" x14ac:dyDescent="0.3">
      <c r="AB24" s="38"/>
      <c r="AH24" s="26"/>
      <c r="AM24" s="33"/>
    </row>
    <row r="25" spans="1:39" x14ac:dyDescent="0.3">
      <c r="A25" t="s">
        <v>89</v>
      </c>
      <c r="AB25" s="38"/>
      <c r="AH25" s="26"/>
      <c r="AM25" s="33"/>
    </row>
    <row r="26" spans="1:39" x14ac:dyDescent="0.3">
      <c r="A26" t="s">
        <v>45</v>
      </c>
      <c r="C26" s="66">
        <v>2005</v>
      </c>
      <c r="D26" s="67"/>
      <c r="E26" s="65">
        <v>2024</v>
      </c>
      <c r="F26" s="66"/>
      <c r="AB26" s="38"/>
      <c r="AH26" s="26"/>
      <c r="AM26" s="33"/>
    </row>
    <row r="27" spans="1:39" x14ac:dyDescent="0.3">
      <c r="C27" t="s">
        <v>34</v>
      </c>
      <c r="D27" t="s">
        <v>48</v>
      </c>
      <c r="E27" s="38" t="s">
        <v>34</v>
      </c>
      <c r="F27" t="s">
        <v>48</v>
      </c>
      <c r="AB27" s="38"/>
      <c r="AH27" s="26"/>
      <c r="AM27" s="33"/>
    </row>
    <row r="28" spans="1:39" x14ac:dyDescent="0.3">
      <c r="B28" t="s">
        <v>33</v>
      </c>
      <c r="C28" s="2">
        <v>3.1421145388331297E-6</v>
      </c>
      <c r="D28" s="24">
        <f>C28/C$33</f>
        <v>1.0211970016377649E-5</v>
      </c>
      <c r="E28" s="2">
        <v>5.143976968234361E-6</v>
      </c>
      <c r="F28" s="24">
        <f>E28/E$33</f>
        <v>6.4646243866719791E-5</v>
      </c>
      <c r="AB28" s="38"/>
      <c r="AH28" s="26"/>
      <c r="AM28" s="33"/>
    </row>
    <row r="29" spans="1:39" x14ac:dyDescent="0.3">
      <c r="B29" t="s">
        <v>35</v>
      </c>
      <c r="C29" s="2">
        <v>0.220213719829464</v>
      </c>
      <c r="D29" s="24">
        <f t="shared" ref="D29:D32" si="6">C29/C$33</f>
        <v>0.71570144127483182</v>
      </c>
      <c r="E29" s="2">
        <v>4.66765801106497E-3</v>
      </c>
      <c r="F29" s="24">
        <f t="shared" ref="F29:F32" si="7">E29/E$33</f>
        <v>5.8660168957429648E-2</v>
      </c>
      <c r="AB29" s="38"/>
      <c r="AH29" s="26"/>
      <c r="AM29" s="33"/>
    </row>
    <row r="30" spans="1:39" x14ac:dyDescent="0.3">
      <c r="B30" t="s">
        <v>36</v>
      </c>
      <c r="C30" s="2">
        <v>4.6384171978514519E-3</v>
      </c>
      <c r="D30" s="24">
        <f t="shared" si="6"/>
        <v>1.5075000214823496E-2</v>
      </c>
      <c r="E30" s="2">
        <v>2.4647204317683824E-3</v>
      </c>
      <c r="F30" s="24">
        <f t="shared" si="7"/>
        <v>3.097504500493059E-2</v>
      </c>
      <c r="AB30" s="38"/>
      <c r="AH30" s="26"/>
      <c r="AM30" s="33"/>
    </row>
    <row r="31" spans="1:39" x14ac:dyDescent="0.3">
      <c r="B31" t="s">
        <v>37</v>
      </c>
      <c r="C31" s="2">
        <v>4.1214128568767099E-5</v>
      </c>
      <c r="D31" s="24">
        <f t="shared" si="6"/>
        <v>1.3394720020349165E-4</v>
      </c>
      <c r="E31" s="2">
        <v>1.1092099127089603E-5</v>
      </c>
      <c r="F31" s="24">
        <f t="shared" si="7"/>
        <v>1.3939847506933757E-4</v>
      </c>
      <c r="AB31" s="47" t="s">
        <v>89</v>
      </c>
      <c r="AH31" s="26"/>
      <c r="AM31" s="33"/>
    </row>
    <row r="32" spans="1:39" x14ac:dyDescent="0.3">
      <c r="B32" t="s">
        <v>103</v>
      </c>
      <c r="C32" s="2">
        <v>8.27928687032123E-2</v>
      </c>
      <c r="D32" s="24">
        <f t="shared" si="6"/>
        <v>0.26907939934012598</v>
      </c>
      <c r="E32" s="2">
        <v>7.2422550958830906E-2</v>
      </c>
      <c r="F32" s="24">
        <f t="shared" si="7"/>
        <v>0.91016074131870373</v>
      </c>
      <c r="AB32" s="38"/>
      <c r="AC32" t="s">
        <v>86</v>
      </c>
      <c r="AD32" t="s">
        <v>104</v>
      </c>
      <c r="AF32" t="s">
        <v>87</v>
      </c>
      <c r="AG32" t="s">
        <v>105</v>
      </c>
      <c r="AH32" s="26"/>
      <c r="AI32" t="s">
        <v>86</v>
      </c>
      <c r="AJ32" t="s">
        <v>104</v>
      </c>
      <c r="AL32" t="s">
        <v>87</v>
      </c>
      <c r="AM32" s="33" t="s">
        <v>105</v>
      </c>
    </row>
    <row r="33" spans="1:39" x14ac:dyDescent="0.3">
      <c r="B33" s="5" t="s">
        <v>96</v>
      </c>
      <c r="C33" s="41">
        <v>0.307689361973635</v>
      </c>
      <c r="D33" s="57">
        <f>SUM(D28:D32)</f>
        <v>1.0000000000000011</v>
      </c>
      <c r="E33" s="41">
        <v>7.9571165477759581E-2</v>
      </c>
      <c r="F33" s="57">
        <f>SUM(F28:F32)</f>
        <v>1</v>
      </c>
      <c r="AB33" s="38" t="s">
        <v>38</v>
      </c>
      <c r="AC33" s="2">
        <f>G39</f>
        <v>5.8217454000000002E-2</v>
      </c>
      <c r="AD33" s="2">
        <f>+I39</f>
        <v>3.3930306737171644E-2</v>
      </c>
      <c r="AH33" s="26"/>
      <c r="AI33" s="45">
        <f>H39</f>
        <v>0.26432270160303489</v>
      </c>
      <c r="AJ33" s="45">
        <f>J39</f>
        <v>0.26199814385758979</v>
      </c>
      <c r="AM33" s="33"/>
    </row>
    <row r="34" spans="1:39" x14ac:dyDescent="0.3">
      <c r="AB34" s="38" t="s">
        <v>39</v>
      </c>
      <c r="AC34" s="2">
        <f>G46</f>
        <v>5.710677083550305E-2</v>
      </c>
      <c r="AD34" s="2">
        <f>+I46</f>
        <v>3.9339564338823331E-2</v>
      </c>
      <c r="AH34" s="26"/>
      <c r="AI34" s="45">
        <f>H46</f>
        <v>0.25927990507907761</v>
      </c>
      <c r="AJ34" s="45">
        <f>J46</f>
        <v>0.30376656824167292</v>
      </c>
      <c r="AM34" s="33"/>
    </row>
    <row r="35" spans="1:39" x14ac:dyDescent="0.3">
      <c r="A35" t="s">
        <v>98</v>
      </c>
      <c r="C35" t="s">
        <v>99</v>
      </c>
      <c r="E35" t="s">
        <v>101</v>
      </c>
      <c r="G35" t="s">
        <v>102</v>
      </c>
      <c r="AB35" s="38" t="s">
        <v>40</v>
      </c>
      <c r="AC35" s="2">
        <f>G40</f>
        <v>7.1570207970187288E-2</v>
      </c>
      <c r="AD35" s="2">
        <f>+I40</f>
        <v>2.9779399692526798E-2</v>
      </c>
      <c r="AH35" s="26"/>
      <c r="AI35" s="45">
        <f>H40</f>
        <v>0.32494775063455994</v>
      </c>
      <c r="AJ35" s="45">
        <f>J40</f>
        <v>0.22994626912959262</v>
      </c>
      <c r="AM35" s="33"/>
    </row>
    <row r="36" spans="1:39" x14ac:dyDescent="0.3">
      <c r="C36">
        <v>2005</v>
      </c>
      <c r="D36">
        <v>2024</v>
      </c>
      <c r="E36">
        <v>2005</v>
      </c>
      <c r="F36">
        <v>2024</v>
      </c>
      <c r="G36">
        <v>2005</v>
      </c>
      <c r="I36">
        <v>2024</v>
      </c>
      <c r="AB36" s="38" t="s">
        <v>41</v>
      </c>
      <c r="AC36" s="2">
        <f>G41</f>
        <v>0</v>
      </c>
      <c r="AD36" s="2">
        <f>+I41</f>
        <v>0</v>
      </c>
      <c r="AH36" s="26"/>
      <c r="AI36" s="45">
        <f>H41</f>
        <v>0</v>
      </c>
      <c r="AJ36" s="45">
        <f>J41</f>
        <v>0</v>
      </c>
      <c r="AM36" s="33"/>
    </row>
    <row r="37" spans="1:39" x14ac:dyDescent="0.3">
      <c r="C37" t="s">
        <v>34</v>
      </c>
      <c r="D37" t="s">
        <v>34</v>
      </c>
      <c r="G37" t="s">
        <v>34</v>
      </c>
      <c r="H37" t="s">
        <v>48</v>
      </c>
      <c r="I37" t="s">
        <v>34</v>
      </c>
      <c r="J37" t="s">
        <v>48</v>
      </c>
      <c r="AB37" s="38" t="s">
        <v>85</v>
      </c>
      <c r="AC37" s="2">
        <f>G45</f>
        <v>0</v>
      </c>
      <c r="AD37" s="2">
        <f>+I45</f>
        <v>4.4721086473441661E-6</v>
      </c>
      <c r="AH37" s="26"/>
      <c r="AI37" s="45">
        <f>H45</f>
        <v>0</v>
      </c>
      <c r="AJ37" s="45">
        <f>J45</f>
        <v>3.4532082890074017E-5</v>
      </c>
      <c r="AM37" s="33"/>
    </row>
    <row r="38" spans="1:39" x14ac:dyDescent="0.3">
      <c r="B38" t="s">
        <v>44</v>
      </c>
      <c r="C38" s="2">
        <v>1.5654805346863507E-2</v>
      </c>
      <c r="D38" s="2">
        <v>1.4618123456472299E-2</v>
      </c>
      <c r="G38" s="2">
        <f>C38+E38</f>
        <v>1.5654805346863507E-2</v>
      </c>
      <c r="H38" s="24">
        <f>G38/G$47</f>
        <v>7.1076973622937856E-2</v>
      </c>
      <c r="I38" s="2">
        <f>D38+F38</f>
        <v>1.4618123456472299E-2</v>
      </c>
      <c r="J38" s="24">
        <f>I38/I$47</f>
        <v>0.11287611520708848</v>
      </c>
      <c r="AB38" s="38" t="s">
        <v>42</v>
      </c>
      <c r="AC38" s="2">
        <f>G42</f>
        <v>1.6996374648788649E-2</v>
      </c>
      <c r="AD38" s="2">
        <f>+I42</f>
        <v>1.1773507831032544E-2</v>
      </c>
      <c r="AH38" s="26"/>
      <c r="AI38" s="45">
        <f>H42</f>
        <v>7.716805452579821E-2</v>
      </c>
      <c r="AJ38" s="45">
        <f>J42</f>
        <v>9.0910972963413092E-2</v>
      </c>
      <c r="AM38" s="33"/>
    </row>
    <row r="39" spans="1:39" x14ac:dyDescent="0.3">
      <c r="B39" t="s">
        <v>38</v>
      </c>
      <c r="C39" s="2">
        <v>5.8217454000000002E-2</v>
      </c>
      <c r="D39" s="2">
        <v>3.3930306737171644E-2</v>
      </c>
      <c r="E39" s="2">
        <v>0</v>
      </c>
      <c r="F39" s="2">
        <v>0</v>
      </c>
      <c r="G39" s="2">
        <f t="shared" ref="G39:G47" si="8">C39+E39</f>
        <v>5.8217454000000002E-2</v>
      </c>
      <c r="H39" s="24">
        <f t="shared" ref="H39:H46" si="9">G39/G$47</f>
        <v>0.26432270160303489</v>
      </c>
      <c r="I39" s="2">
        <f t="shared" ref="I39:I47" si="10">D39+F39</f>
        <v>3.3930306737171644E-2</v>
      </c>
      <c r="J39" s="24">
        <f t="shared" ref="J39:J46" si="11">I39/I$47</f>
        <v>0.26199814385758979</v>
      </c>
      <c r="AB39" s="38" t="s">
        <v>43</v>
      </c>
      <c r="AC39" s="2">
        <f>G43</f>
        <v>7.0582094585085967E-4</v>
      </c>
      <c r="AD39" s="2">
        <f>I43</f>
        <v>5.9615070825852728E-5</v>
      </c>
      <c r="AH39" s="26"/>
      <c r="AI39" s="45">
        <f>H43</f>
        <v>3.2046145345914412E-3</v>
      </c>
      <c r="AJ39" s="45">
        <f>J43</f>
        <v>4.6032704694652979E-4</v>
      </c>
      <c r="AM39" s="33"/>
    </row>
    <row r="40" spans="1:39" x14ac:dyDescent="0.3">
      <c r="B40" t="s">
        <v>40</v>
      </c>
      <c r="C40" s="2">
        <v>1.3001610163760382E-2</v>
      </c>
      <c r="D40" s="2">
        <v>5.30398473155723E-3</v>
      </c>
      <c r="E40" s="2">
        <v>5.8568597806426911E-2</v>
      </c>
      <c r="F40" s="2">
        <v>2.4475414960969569E-2</v>
      </c>
      <c r="G40" s="2">
        <f t="shared" si="8"/>
        <v>7.1570207970187288E-2</v>
      </c>
      <c r="H40" s="24">
        <f t="shared" si="9"/>
        <v>0.32494775063455994</v>
      </c>
      <c r="I40" s="2">
        <f t="shared" si="10"/>
        <v>2.9779399692526798E-2</v>
      </c>
      <c r="J40" s="24">
        <f t="shared" si="11"/>
        <v>0.22994626912959262</v>
      </c>
      <c r="AB40" s="38" t="s">
        <v>44</v>
      </c>
      <c r="AC40" s="2">
        <f>G38</f>
        <v>1.5654805346863507E-2</v>
      </c>
      <c r="AD40" s="2">
        <f>I38</f>
        <v>1.4618123456472299E-2</v>
      </c>
      <c r="AH40" s="26"/>
      <c r="AI40" s="45">
        <f>H38</f>
        <v>7.1076973622937856E-2</v>
      </c>
      <c r="AJ40" s="45">
        <f>J38</f>
        <v>0.11287611520708848</v>
      </c>
      <c r="AM40" s="33"/>
    </row>
    <row r="41" spans="1:39" x14ac:dyDescent="0.3">
      <c r="B41" t="s">
        <v>41</v>
      </c>
      <c r="E41" s="2">
        <v>0</v>
      </c>
      <c r="F41" s="2">
        <v>0</v>
      </c>
      <c r="G41" s="2">
        <f t="shared" si="8"/>
        <v>0</v>
      </c>
      <c r="H41" s="24">
        <f t="shared" si="9"/>
        <v>0</v>
      </c>
      <c r="I41" s="2">
        <f t="shared" si="10"/>
        <v>0</v>
      </c>
      <c r="J41" s="24">
        <f t="shared" si="11"/>
        <v>0</v>
      </c>
      <c r="AB41" s="38" t="s">
        <v>72</v>
      </c>
      <c r="AC41" s="2">
        <f>G44</f>
        <v>0</v>
      </c>
      <c r="AD41" s="2">
        <f>I44</f>
        <v>9.157972267493533E-7</v>
      </c>
      <c r="AH41" s="26"/>
      <c r="AI41" s="45">
        <f>H45</f>
        <v>0</v>
      </c>
      <c r="AJ41" s="45">
        <f>J44</f>
        <v>7.0714708068170998E-6</v>
      </c>
      <c r="AM41" s="33"/>
    </row>
    <row r="42" spans="1:39" x14ac:dyDescent="0.3">
      <c r="B42" t="s">
        <v>42</v>
      </c>
      <c r="C42" s="2">
        <v>8.4608471927486491E-3</v>
      </c>
      <c r="D42" s="2">
        <v>3.9007637608977999E-3</v>
      </c>
      <c r="E42" s="2">
        <v>8.5355274560400003E-3</v>
      </c>
      <c r="F42" s="2">
        <v>7.8727440701347445E-3</v>
      </c>
      <c r="G42" s="2">
        <f t="shared" si="8"/>
        <v>1.6996374648788649E-2</v>
      </c>
      <c r="H42" s="24">
        <f t="shared" si="9"/>
        <v>7.716805452579821E-2</v>
      </c>
      <c r="I42" s="2">
        <f t="shared" si="10"/>
        <v>1.1773507831032544E-2</v>
      </c>
      <c r="J42" s="24">
        <f t="shared" si="11"/>
        <v>9.0910972963413092E-2</v>
      </c>
      <c r="AB42" s="38" t="s">
        <v>33</v>
      </c>
      <c r="AF42" s="2">
        <f>C28</f>
        <v>3.1421145388331297E-6</v>
      </c>
      <c r="AG42" s="2">
        <f>E28</f>
        <v>5.143976968234361E-6</v>
      </c>
      <c r="AH42" s="26"/>
      <c r="AL42" s="45">
        <f>D28</f>
        <v>1.0211970016377649E-5</v>
      </c>
      <c r="AM42" s="49">
        <f>F28</f>
        <v>6.4646243866719791E-5</v>
      </c>
    </row>
    <row r="43" spans="1:39" x14ac:dyDescent="0.3">
      <c r="B43" t="s">
        <v>100</v>
      </c>
      <c r="C43" s="2">
        <v>7.0386705240285967E-4</v>
      </c>
      <c r="D43" s="2">
        <v>5.8903269935572472E-5</v>
      </c>
      <c r="E43" s="2">
        <v>1.953893448E-6</v>
      </c>
      <c r="F43" s="2">
        <v>7.1180089028025499E-7</v>
      </c>
      <c r="G43" s="2">
        <f t="shared" si="8"/>
        <v>7.0582094585085967E-4</v>
      </c>
      <c r="H43" s="24">
        <f t="shared" si="9"/>
        <v>3.2046145345914412E-3</v>
      </c>
      <c r="I43" s="2">
        <f t="shared" si="10"/>
        <v>5.9615070825852728E-5</v>
      </c>
      <c r="J43" s="24">
        <f t="shared" si="11"/>
        <v>4.6032704694652979E-4</v>
      </c>
      <c r="AB43" s="38" t="s">
        <v>35</v>
      </c>
      <c r="AF43" s="2">
        <f>C29</f>
        <v>0.220213719829464</v>
      </c>
      <c r="AG43" s="2">
        <f>E29</f>
        <v>4.66765801106497E-3</v>
      </c>
      <c r="AH43" s="26"/>
      <c r="AL43" s="45">
        <f>D29</f>
        <v>0.71570144127483182</v>
      </c>
      <c r="AM43" s="49">
        <f>F29</f>
        <v>5.8660168957429648E-2</v>
      </c>
    </row>
    <row r="44" spans="1:39" x14ac:dyDescent="0.3">
      <c r="B44" t="s">
        <v>71</v>
      </c>
      <c r="C44" s="2">
        <v>0</v>
      </c>
      <c r="D44" s="2">
        <v>9.157972267493533E-7</v>
      </c>
      <c r="G44" s="2">
        <f t="shared" si="8"/>
        <v>0</v>
      </c>
      <c r="H44" s="24">
        <f t="shared" si="9"/>
        <v>0</v>
      </c>
      <c r="I44" s="2">
        <f t="shared" si="10"/>
        <v>9.157972267493533E-7</v>
      </c>
      <c r="J44" s="24">
        <f t="shared" si="11"/>
        <v>7.0714708068170998E-6</v>
      </c>
      <c r="AB44" s="38" t="s">
        <v>36</v>
      </c>
      <c r="AF44" s="2">
        <f>C30</f>
        <v>4.6384171978514519E-3</v>
      </c>
      <c r="AG44" s="2">
        <f>E30</f>
        <v>2.4647204317683824E-3</v>
      </c>
      <c r="AH44" s="26"/>
      <c r="AL44" s="45">
        <f>D30</f>
        <v>1.5075000214823496E-2</v>
      </c>
      <c r="AM44" s="49">
        <f>F30</f>
        <v>3.097504500493059E-2</v>
      </c>
    </row>
    <row r="45" spans="1:39" x14ac:dyDescent="0.3">
      <c r="B45" t="s">
        <v>85</v>
      </c>
      <c r="E45" s="2">
        <v>0</v>
      </c>
      <c r="F45" s="2">
        <v>4.4721086473441661E-6</v>
      </c>
      <c r="G45" s="2">
        <f t="shared" si="8"/>
        <v>0</v>
      </c>
      <c r="H45" s="24">
        <f t="shared" si="9"/>
        <v>0</v>
      </c>
      <c r="I45" s="2">
        <f t="shared" si="10"/>
        <v>4.4721086473441661E-6</v>
      </c>
      <c r="J45" s="24">
        <f t="shared" si="11"/>
        <v>3.4532082890074017E-5</v>
      </c>
      <c r="AB45" s="38" t="s">
        <v>37</v>
      </c>
      <c r="AF45" s="2">
        <f>C31</f>
        <v>4.1214128568767099E-5</v>
      </c>
      <c r="AG45" s="2">
        <f>E31</f>
        <v>1.1092099127089603E-5</v>
      </c>
      <c r="AH45" s="26"/>
      <c r="AL45" s="45">
        <f>D31</f>
        <v>1.3394720020349165E-4</v>
      </c>
      <c r="AM45" s="49">
        <f>F31</f>
        <v>1.3939847506933757E-4</v>
      </c>
    </row>
    <row r="46" spans="1:39" x14ac:dyDescent="0.3">
      <c r="B46" t="s">
        <v>39</v>
      </c>
      <c r="C46" s="2">
        <v>5.710677083550305E-2</v>
      </c>
      <c r="D46" s="2">
        <v>3.9339564338823331E-2</v>
      </c>
      <c r="E46" s="2">
        <v>0</v>
      </c>
      <c r="F46" s="2">
        <v>0</v>
      </c>
      <c r="G46" s="2">
        <f t="shared" si="8"/>
        <v>5.710677083550305E-2</v>
      </c>
      <c r="H46" s="24">
        <f t="shared" si="9"/>
        <v>0.25927990507907761</v>
      </c>
      <c r="I46" s="2">
        <f t="shared" si="10"/>
        <v>3.9339564338823331E-2</v>
      </c>
      <c r="J46" s="24">
        <f t="shared" si="11"/>
        <v>0.30376656824167292</v>
      </c>
      <c r="AB46" s="38" t="s">
        <v>84</v>
      </c>
      <c r="AH46" s="26"/>
      <c r="AL46" s="45"/>
      <c r="AM46" s="49"/>
    </row>
    <row r="47" spans="1:39" x14ac:dyDescent="0.3">
      <c r="B47" s="5" t="s">
        <v>96</v>
      </c>
      <c r="C47" s="41">
        <v>0.15314535459127845</v>
      </c>
      <c r="D47" s="41">
        <v>9.7152562092084588E-2</v>
      </c>
      <c r="E47" s="41">
        <v>6.7106079155914905E-2</v>
      </c>
      <c r="F47" s="41">
        <v>3.235334294064194E-2</v>
      </c>
      <c r="G47" s="41">
        <f t="shared" si="8"/>
        <v>0.22025143374719336</v>
      </c>
      <c r="H47" s="60">
        <f>SUM(H38:H46)</f>
        <v>0.99999999999999989</v>
      </c>
      <c r="I47" s="41">
        <f t="shared" si="10"/>
        <v>0.12950590503272652</v>
      </c>
      <c r="J47" s="57">
        <f>SUM(J38:J46)</f>
        <v>1.0000000000000004</v>
      </c>
      <c r="AB47" s="38" t="s">
        <v>46</v>
      </c>
      <c r="AF47" s="2">
        <f>C32</f>
        <v>8.27928687032123E-2</v>
      </c>
      <c r="AG47" s="2">
        <f>E32</f>
        <v>7.2422550958830906E-2</v>
      </c>
      <c r="AH47" s="26"/>
      <c r="AL47" s="45">
        <f>D32</f>
        <v>0.26907939934012598</v>
      </c>
      <c r="AM47" s="49">
        <f>F32</f>
        <v>0.91016074131870373</v>
      </c>
    </row>
    <row r="48" spans="1:39" x14ac:dyDescent="0.3">
      <c r="AB48" s="35" t="s">
        <v>29</v>
      </c>
      <c r="AC48" s="52">
        <f>SUM(AC33:AC41)-G47</f>
        <v>0</v>
      </c>
      <c r="AD48" s="50">
        <f>SUM(AD33:AD41)-I47</f>
        <v>0</v>
      </c>
      <c r="AE48" s="42"/>
      <c r="AF48" s="50">
        <f>SUM(AF42:AF47)-C33</f>
        <v>0</v>
      </c>
      <c r="AG48" s="50">
        <f>SUM(AG42:AG47)-E33</f>
        <v>0</v>
      </c>
      <c r="AH48" s="42"/>
      <c r="AI48" s="48">
        <f>SUM(AI33:AI47)-1</f>
        <v>0</v>
      </c>
      <c r="AJ48" s="48">
        <f>SUM(AJ33:AJ47)-1</f>
        <v>0</v>
      </c>
      <c r="AK48" s="48"/>
      <c r="AL48" s="48">
        <f t="shared" ref="AL48:AM48" si="12">SUM(AL33:AL47)-1</f>
        <v>0</v>
      </c>
      <c r="AM48" s="44">
        <f t="shared" si="12"/>
        <v>0</v>
      </c>
    </row>
  </sheetData>
  <mergeCells count="8">
    <mergeCell ref="G11:J11"/>
    <mergeCell ref="G12:H12"/>
    <mergeCell ref="I12:J12"/>
    <mergeCell ref="E3:F3"/>
    <mergeCell ref="C3:D3"/>
    <mergeCell ref="C26:D26"/>
    <mergeCell ref="E26:F26"/>
    <mergeCell ref="E11:F11"/>
  </mergeCells>
  <pageMargins left="0.7" right="0.7" top="0.75" bottom="0.75" header="0.3" footer="0.3"/>
  <pageSetup paperSize="9" orientation="portrait" r:id="rId1"/>
  <ignoredErrors>
    <ignoredError sqref="I14:I23 I38:I47"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73532-6523-4811-AFA9-C22C1891E703}">
  <dimension ref="A1:J43"/>
  <sheetViews>
    <sheetView topLeftCell="A13" workbookViewId="0">
      <selection activeCell="C42" sqref="C42"/>
    </sheetView>
  </sheetViews>
  <sheetFormatPr defaultRowHeight="14.4" x14ac:dyDescent="0.3"/>
  <cols>
    <col min="2" max="2" width="19.21875" customWidth="1"/>
    <col min="3" max="3" width="15.21875" customWidth="1"/>
    <col min="4" max="4" width="13.88671875" customWidth="1"/>
    <col min="5" max="6" width="14.77734375" customWidth="1"/>
    <col min="7" max="7" width="12.77734375" customWidth="1"/>
    <col min="10" max="10" width="18.77734375" customWidth="1"/>
    <col min="11" max="14" width="11.6640625" customWidth="1"/>
  </cols>
  <sheetData>
    <row r="1" spans="1:9" x14ac:dyDescent="0.3">
      <c r="A1" s="27"/>
      <c r="B1" s="27"/>
      <c r="C1" s="27"/>
      <c r="D1" s="27"/>
      <c r="E1" s="27"/>
      <c r="F1" s="27"/>
      <c r="G1" s="27"/>
      <c r="H1" s="27"/>
    </row>
    <row r="2" spans="1:9" ht="53.4" customHeight="1" x14ac:dyDescent="0.3">
      <c r="A2" s="27"/>
      <c r="B2" s="76" t="s">
        <v>121</v>
      </c>
      <c r="C2" s="77"/>
      <c r="D2" s="77"/>
      <c r="E2" s="27"/>
      <c r="F2" s="27"/>
    </row>
    <row r="3" spans="1:9" ht="18" customHeight="1" x14ac:dyDescent="0.3">
      <c r="A3" s="27"/>
      <c r="B3" s="61" t="s">
        <v>49</v>
      </c>
      <c r="C3" s="61">
        <v>2020</v>
      </c>
      <c r="D3" s="61">
        <v>2030</v>
      </c>
      <c r="E3" s="27"/>
      <c r="F3" s="27"/>
    </row>
    <row r="4" spans="1:9" ht="15.6" x14ac:dyDescent="0.3">
      <c r="A4" s="27"/>
      <c r="B4" s="64" t="s">
        <v>115</v>
      </c>
      <c r="C4" s="63">
        <v>0.43</v>
      </c>
      <c r="D4" s="63">
        <v>0.66</v>
      </c>
      <c r="E4" s="27"/>
      <c r="F4" s="27"/>
    </row>
    <row r="5" spans="1:9" ht="15.6" x14ac:dyDescent="0.3">
      <c r="A5" s="27"/>
      <c r="B5" s="64" t="s">
        <v>116</v>
      </c>
      <c r="C5" s="63">
        <v>0.41</v>
      </c>
      <c r="D5" s="63">
        <v>0.59</v>
      </c>
      <c r="E5" s="27"/>
      <c r="F5" s="27"/>
    </row>
    <row r="6" spans="1:9" ht="15.6" x14ac:dyDescent="0.3">
      <c r="A6" s="27"/>
      <c r="B6" s="64" t="s">
        <v>117</v>
      </c>
      <c r="C6" s="63">
        <v>0.02</v>
      </c>
      <c r="D6" s="63">
        <v>0.13</v>
      </c>
      <c r="E6" s="27"/>
      <c r="F6" s="27"/>
    </row>
    <row r="7" spans="1:9" x14ac:dyDescent="0.3">
      <c r="A7" s="27"/>
      <c r="B7" s="64" t="s">
        <v>22</v>
      </c>
      <c r="C7" s="63">
        <v>0.2</v>
      </c>
      <c r="D7" s="63">
        <v>0.39</v>
      </c>
      <c r="E7" s="27"/>
      <c r="F7" s="27"/>
    </row>
    <row r="8" spans="1:9" x14ac:dyDescent="0.3">
      <c r="A8" s="27"/>
      <c r="B8" s="64" t="s">
        <v>21</v>
      </c>
      <c r="C8" s="63">
        <v>0.21</v>
      </c>
      <c r="D8" s="63" t="s">
        <v>118</v>
      </c>
      <c r="E8" s="27"/>
      <c r="F8" s="27"/>
    </row>
    <row r="9" spans="1:9" x14ac:dyDescent="0.3">
      <c r="A9" s="27"/>
      <c r="B9" s="28"/>
      <c r="C9" s="27"/>
      <c r="D9" s="27"/>
      <c r="E9" s="27"/>
      <c r="F9" s="27"/>
      <c r="G9" s="27"/>
      <c r="H9" s="27"/>
      <c r="I9" s="27"/>
    </row>
    <row r="10" spans="1:9" x14ac:dyDescent="0.3">
      <c r="A10" s="27"/>
      <c r="B10" s="29"/>
      <c r="C10" s="27"/>
      <c r="D10" s="27"/>
      <c r="E10" s="27"/>
      <c r="F10" s="27"/>
      <c r="G10" s="27"/>
      <c r="H10" s="27"/>
      <c r="I10" s="27"/>
    </row>
    <row r="11" spans="1:9" ht="46.2" customHeight="1" x14ac:dyDescent="0.3">
      <c r="A11" s="27"/>
      <c r="B11" s="69" t="s">
        <v>111</v>
      </c>
      <c r="C11" s="70"/>
      <c r="D11" s="70"/>
      <c r="E11" s="71"/>
      <c r="F11" s="71"/>
      <c r="G11" s="72"/>
      <c r="H11" s="27"/>
    </row>
    <row r="12" spans="1:9" ht="18.600000000000001" customHeight="1" x14ac:dyDescent="0.3">
      <c r="A12" s="27"/>
      <c r="B12" s="61"/>
      <c r="C12" s="61" t="s">
        <v>50</v>
      </c>
      <c r="D12" s="61" t="s">
        <v>51</v>
      </c>
      <c r="E12" s="61" t="s">
        <v>119</v>
      </c>
      <c r="F12" s="61" t="s">
        <v>22</v>
      </c>
      <c r="G12" s="61" t="s">
        <v>21</v>
      </c>
      <c r="H12" s="27"/>
    </row>
    <row r="13" spans="1:9" x14ac:dyDescent="0.3">
      <c r="A13" s="27"/>
      <c r="B13" s="62" t="s">
        <v>83</v>
      </c>
      <c r="C13" s="63" t="s">
        <v>52</v>
      </c>
      <c r="D13" s="63" t="s">
        <v>53</v>
      </c>
      <c r="E13" s="63" t="s">
        <v>47</v>
      </c>
      <c r="F13" s="63" t="s">
        <v>54</v>
      </c>
      <c r="G13" s="63" t="s">
        <v>55</v>
      </c>
      <c r="H13" s="27"/>
    </row>
    <row r="14" spans="1:9" x14ac:dyDescent="0.3">
      <c r="A14" s="27"/>
      <c r="B14" s="62">
        <v>2030</v>
      </c>
      <c r="C14" s="63" t="s">
        <v>56</v>
      </c>
      <c r="D14" s="63" t="s">
        <v>57</v>
      </c>
      <c r="E14" s="63" t="s">
        <v>73</v>
      </c>
      <c r="F14" s="63" t="s">
        <v>58</v>
      </c>
      <c r="G14" s="63" t="s">
        <v>120</v>
      </c>
      <c r="H14" s="27"/>
    </row>
    <row r="15" spans="1:9" x14ac:dyDescent="0.3">
      <c r="A15" s="27"/>
      <c r="B15" s="30"/>
      <c r="C15" s="27"/>
      <c r="D15" s="27"/>
      <c r="E15" s="27"/>
      <c r="F15" s="27"/>
      <c r="G15" s="27"/>
      <c r="H15" s="27"/>
      <c r="I15" s="27"/>
    </row>
    <row r="16" spans="1:9" ht="16.8" customHeight="1" x14ac:dyDescent="0.3">
      <c r="A16" s="27"/>
      <c r="B16" s="69" t="s">
        <v>109</v>
      </c>
      <c r="C16" s="70"/>
      <c r="D16" s="70"/>
      <c r="E16" s="71"/>
      <c r="F16" s="71"/>
      <c r="G16" s="72"/>
      <c r="H16" s="27"/>
    </row>
    <row r="17" spans="1:10" ht="12.45" customHeight="1" x14ac:dyDescent="0.3">
      <c r="A17" s="27"/>
      <c r="B17" s="73" t="s">
        <v>110</v>
      </c>
      <c r="C17" s="74"/>
      <c r="D17" s="74"/>
      <c r="E17" s="74"/>
      <c r="F17" s="74"/>
      <c r="G17" s="74"/>
      <c r="H17" s="27"/>
    </row>
    <row r="18" spans="1:10" ht="15.6" x14ac:dyDescent="0.3">
      <c r="A18" s="27"/>
      <c r="B18" s="61"/>
      <c r="C18" s="61" t="s">
        <v>50</v>
      </c>
      <c r="D18" s="61" t="s">
        <v>51</v>
      </c>
      <c r="E18" s="61" t="s">
        <v>119</v>
      </c>
      <c r="F18" s="61" t="s">
        <v>22</v>
      </c>
      <c r="G18" s="61" t="s">
        <v>21</v>
      </c>
      <c r="H18" s="27"/>
    </row>
    <row r="19" spans="1:10" x14ac:dyDescent="0.3">
      <c r="A19" s="27"/>
      <c r="B19" s="62">
        <v>2024</v>
      </c>
      <c r="C19" s="63" t="s">
        <v>73</v>
      </c>
      <c r="D19" s="63" t="s">
        <v>107</v>
      </c>
      <c r="E19" s="63" t="s">
        <v>74</v>
      </c>
      <c r="F19" s="63" t="s">
        <v>54</v>
      </c>
      <c r="G19" s="63" t="s">
        <v>108</v>
      </c>
      <c r="H19" s="27"/>
    </row>
    <row r="20" spans="1:10" x14ac:dyDescent="0.3">
      <c r="A20" s="27"/>
      <c r="B20" s="27"/>
      <c r="C20" s="27"/>
      <c r="D20" s="27"/>
      <c r="E20" s="27"/>
      <c r="F20" s="27"/>
      <c r="G20" s="27"/>
      <c r="H20" s="27"/>
      <c r="I20" s="27"/>
    </row>
    <row r="21" spans="1:10" x14ac:dyDescent="0.3">
      <c r="A21" s="27"/>
      <c r="B21" s="31"/>
      <c r="C21" s="27"/>
      <c r="D21" s="27"/>
      <c r="E21" s="27"/>
      <c r="F21" s="27"/>
      <c r="G21" s="27"/>
      <c r="H21" s="27"/>
      <c r="I21" s="27"/>
    </row>
    <row r="22" spans="1:10" x14ac:dyDescent="0.3">
      <c r="A22" s="27"/>
      <c r="B22" s="27"/>
      <c r="C22" s="27"/>
      <c r="D22" s="27"/>
      <c r="E22" s="27"/>
      <c r="F22" s="27"/>
      <c r="G22" s="27"/>
      <c r="H22" s="27"/>
      <c r="I22" s="27"/>
      <c r="J22" s="22"/>
    </row>
    <row r="23" spans="1:10" ht="48" customHeight="1" x14ac:dyDescent="0.35">
      <c r="A23" s="27"/>
      <c r="B23" s="78" t="s">
        <v>122</v>
      </c>
      <c r="C23" s="79"/>
      <c r="D23" s="79"/>
      <c r="E23" s="27"/>
    </row>
    <row r="24" spans="1:10" ht="30" customHeight="1" x14ac:dyDescent="0.3">
      <c r="A24" s="27"/>
      <c r="B24" s="61" t="s">
        <v>65</v>
      </c>
      <c r="C24" s="61">
        <v>2020</v>
      </c>
      <c r="D24" s="61">
        <v>2030</v>
      </c>
      <c r="E24" s="27"/>
    </row>
    <row r="25" spans="1:10" ht="15.6" x14ac:dyDescent="0.3">
      <c r="A25" s="27"/>
      <c r="B25" s="64" t="s">
        <v>115</v>
      </c>
      <c r="C25" s="63">
        <v>0.43</v>
      </c>
      <c r="D25" s="63">
        <v>0.66</v>
      </c>
      <c r="E25" s="27"/>
    </row>
    <row r="26" spans="1:10" ht="15.6" x14ac:dyDescent="0.3">
      <c r="A26" s="27"/>
      <c r="B26" s="64" t="s">
        <v>116</v>
      </c>
      <c r="C26" s="63">
        <v>0.41</v>
      </c>
      <c r="D26" s="63">
        <v>0.59</v>
      </c>
      <c r="E26" s="27"/>
    </row>
    <row r="27" spans="1:10" ht="15.6" x14ac:dyDescent="0.3">
      <c r="A27" s="27"/>
      <c r="B27" s="64" t="s">
        <v>117</v>
      </c>
      <c r="C27" s="63">
        <v>0.02</v>
      </c>
      <c r="D27" s="63">
        <v>0.13</v>
      </c>
      <c r="E27" s="27"/>
    </row>
    <row r="28" spans="1:10" ht="15.6" x14ac:dyDescent="0.3">
      <c r="A28" s="27"/>
      <c r="B28" s="64" t="s">
        <v>22</v>
      </c>
      <c r="C28" s="63">
        <v>0.2</v>
      </c>
      <c r="D28" s="63">
        <v>0.39</v>
      </c>
      <c r="E28" s="27"/>
    </row>
    <row r="29" spans="1:10" x14ac:dyDescent="0.3">
      <c r="A29" s="27"/>
      <c r="B29" s="64" t="s">
        <v>66</v>
      </c>
      <c r="C29" s="63">
        <v>0.21</v>
      </c>
      <c r="D29" s="63" t="s">
        <v>118</v>
      </c>
      <c r="E29" s="27"/>
    </row>
    <row r="30" spans="1:10" x14ac:dyDescent="0.3">
      <c r="A30" s="27"/>
      <c r="B30" s="28"/>
      <c r="C30" s="27"/>
      <c r="D30" s="27"/>
      <c r="E30" s="27"/>
      <c r="F30" s="27"/>
      <c r="G30" s="27"/>
      <c r="H30" s="27"/>
      <c r="I30" s="27"/>
    </row>
    <row r="31" spans="1:10" x14ac:dyDescent="0.3">
      <c r="A31" s="27"/>
      <c r="B31" s="29"/>
      <c r="C31" s="27"/>
      <c r="D31" s="27"/>
      <c r="E31" s="27"/>
      <c r="F31" s="27"/>
      <c r="G31" s="27"/>
      <c r="H31" s="27"/>
      <c r="I31" s="27"/>
    </row>
    <row r="32" spans="1:10" ht="56.55" customHeight="1" x14ac:dyDescent="0.3">
      <c r="A32" s="27"/>
      <c r="B32" s="69" t="s">
        <v>112</v>
      </c>
      <c r="C32" s="70"/>
      <c r="D32" s="70"/>
      <c r="E32" s="71"/>
      <c r="F32" s="71"/>
      <c r="G32" s="72"/>
      <c r="H32" s="27"/>
      <c r="I32" s="27"/>
    </row>
    <row r="33" spans="1:9" ht="15.6" x14ac:dyDescent="0.3">
      <c r="A33" s="27"/>
      <c r="B33" s="61"/>
      <c r="C33" s="61" t="s">
        <v>50</v>
      </c>
      <c r="D33" s="61" t="s">
        <v>51</v>
      </c>
      <c r="E33" s="61" t="s">
        <v>119</v>
      </c>
      <c r="F33" s="61" t="s">
        <v>22</v>
      </c>
      <c r="G33" s="61" t="s">
        <v>66</v>
      </c>
      <c r="H33" s="27"/>
      <c r="I33" s="27"/>
    </row>
    <row r="34" spans="1:9" x14ac:dyDescent="0.3">
      <c r="A34" s="27"/>
      <c r="B34" s="62" t="s">
        <v>83</v>
      </c>
      <c r="C34" s="63" t="s">
        <v>52</v>
      </c>
      <c r="D34" s="63" t="s">
        <v>53</v>
      </c>
      <c r="E34" s="63" t="s">
        <v>47</v>
      </c>
      <c r="F34" s="63" t="s">
        <v>54</v>
      </c>
      <c r="G34" s="63" t="s">
        <v>55</v>
      </c>
      <c r="H34" s="27"/>
      <c r="I34" s="27"/>
    </row>
    <row r="35" spans="1:9" x14ac:dyDescent="0.3">
      <c r="A35" s="27"/>
      <c r="B35" s="62">
        <v>2030</v>
      </c>
      <c r="C35" s="63" t="s">
        <v>56</v>
      </c>
      <c r="D35" s="63" t="s">
        <v>57</v>
      </c>
      <c r="E35" s="63" t="s">
        <v>73</v>
      </c>
      <c r="F35" s="63" t="s">
        <v>58</v>
      </c>
      <c r="G35" s="63" t="s">
        <v>120</v>
      </c>
      <c r="H35" s="27"/>
      <c r="I35" s="27"/>
    </row>
    <row r="36" spans="1:9" x14ac:dyDescent="0.3">
      <c r="A36" s="27"/>
      <c r="B36" s="30"/>
      <c r="C36" s="27"/>
      <c r="D36" s="27"/>
      <c r="E36" s="27"/>
      <c r="F36" s="27"/>
      <c r="G36" s="27"/>
      <c r="H36" s="27"/>
      <c r="I36" s="27"/>
    </row>
    <row r="37" spans="1:9" ht="15.6" x14ac:dyDescent="0.3">
      <c r="A37" s="27"/>
      <c r="B37" s="69" t="s">
        <v>113</v>
      </c>
      <c r="C37" s="70"/>
      <c r="D37" s="70"/>
      <c r="E37" s="71"/>
      <c r="F37" s="71"/>
      <c r="G37" s="72"/>
      <c r="H37" s="27"/>
      <c r="I37" s="27"/>
    </row>
    <row r="38" spans="1:9" ht="14.4" customHeight="1" x14ac:dyDescent="0.3">
      <c r="A38" s="27"/>
      <c r="B38" s="73" t="s">
        <v>114</v>
      </c>
      <c r="C38" s="74"/>
      <c r="D38" s="74"/>
      <c r="E38" s="74"/>
      <c r="F38" s="74"/>
      <c r="G38" s="75"/>
      <c r="H38" s="32"/>
      <c r="I38" s="27"/>
    </row>
    <row r="39" spans="1:9" ht="15.6" x14ac:dyDescent="0.3">
      <c r="A39" s="27"/>
      <c r="B39" s="61"/>
      <c r="C39" s="61" t="s">
        <v>50</v>
      </c>
      <c r="D39" s="61" t="s">
        <v>51</v>
      </c>
      <c r="E39" s="61" t="s">
        <v>119</v>
      </c>
      <c r="F39" s="61" t="s">
        <v>22</v>
      </c>
      <c r="G39" s="61" t="s">
        <v>66</v>
      </c>
      <c r="H39" s="27"/>
      <c r="I39" s="27"/>
    </row>
    <row r="40" spans="1:9" x14ac:dyDescent="0.3">
      <c r="A40" s="27"/>
      <c r="B40" s="62">
        <v>2023</v>
      </c>
      <c r="C40" s="63" t="s">
        <v>73</v>
      </c>
      <c r="D40" s="63" t="s">
        <v>107</v>
      </c>
      <c r="E40" s="63" t="s">
        <v>74</v>
      </c>
      <c r="F40" s="63" t="s">
        <v>54</v>
      </c>
      <c r="G40" s="63" t="s">
        <v>108</v>
      </c>
      <c r="H40" s="27"/>
      <c r="I40" s="27"/>
    </row>
    <row r="41" spans="1:9" x14ac:dyDescent="0.3">
      <c r="A41" s="27"/>
      <c r="B41" s="31"/>
      <c r="C41" s="27"/>
      <c r="D41" s="27"/>
      <c r="E41" s="27"/>
      <c r="F41" s="27"/>
      <c r="G41" s="27"/>
      <c r="H41" s="27"/>
      <c r="I41" s="27"/>
    </row>
    <row r="42" spans="1:9" x14ac:dyDescent="0.3">
      <c r="A42" s="27"/>
      <c r="B42" s="27"/>
      <c r="C42" s="27"/>
      <c r="D42" s="27"/>
      <c r="E42" s="27"/>
      <c r="F42" s="27"/>
      <c r="G42" s="27"/>
      <c r="H42" s="27"/>
      <c r="I42" s="27"/>
    </row>
    <row r="43" spans="1:9" x14ac:dyDescent="0.3">
      <c r="A43" s="27"/>
      <c r="B43" s="27"/>
      <c r="C43" s="27"/>
      <c r="D43" s="27"/>
      <c r="E43" s="27"/>
      <c r="F43" s="27"/>
      <c r="G43" s="27"/>
      <c r="H43" s="27"/>
      <c r="I43" s="27"/>
    </row>
  </sheetData>
  <mergeCells count="8">
    <mergeCell ref="B37:G37"/>
    <mergeCell ref="B17:G17"/>
    <mergeCell ref="B38:G38"/>
    <mergeCell ref="B16:G16"/>
    <mergeCell ref="B2:D2"/>
    <mergeCell ref="B11:G11"/>
    <mergeCell ref="B23:D23"/>
    <mergeCell ref="B32:G3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3ADC0FB0C7EB4BA1F2D0C22FEA79DE" ma:contentTypeVersion="13" ma:contentTypeDescription="Crée un document." ma:contentTypeScope="" ma:versionID="cce7b7efa6952ac5ca2e2f9d89984417">
  <xsd:schema xmlns:xsd="http://www.w3.org/2001/XMLSchema" xmlns:xs="http://www.w3.org/2001/XMLSchema" xmlns:p="http://schemas.microsoft.com/office/2006/metadata/properties" xmlns:ns2="d0c37ffe-f790-497a-bf98-ecc531014436" xmlns:ns3="30180662-7d6a-4ea7-a186-ac83fffb1db1" targetNamespace="http://schemas.microsoft.com/office/2006/metadata/properties" ma:root="true" ma:fieldsID="42578389d61ac15c01a4f55b931fdf14" ns2:_="" ns3:_="">
    <xsd:import namespace="d0c37ffe-f790-497a-bf98-ecc531014436"/>
    <xsd:import namespace="30180662-7d6a-4ea7-a186-ac83fffb1d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c37ffe-f790-497a-bf98-ecc5310144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728ebab7-5141-49b7-a835-37ad4c0caec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180662-7d6a-4ea7-a186-ac83fffb1db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1f55d15-55f1-415c-9500-9064d99a8efa}" ma:internalName="TaxCatchAll" ma:showField="CatchAllData" ma:web="30180662-7d6a-4ea7-a186-ac83fffb1d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0180662-7d6a-4ea7-a186-ac83fffb1db1" xsi:nil="true"/>
    <lcf76f155ced4ddcb4097134ff3c332f xmlns="d0c37ffe-f790-497a-bf98-ecc53101443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86B008-C665-453F-9EA4-5947C0577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c37ffe-f790-497a-bf98-ecc531014436"/>
    <ds:schemaRef ds:uri="30180662-7d6a-4ea7-a186-ac83fffb1d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DA9E37-3ED4-41D3-AA23-A48AADECA7A0}">
  <ds:schemaRefs>
    <ds:schemaRef ds:uri="http://schemas.microsoft.com/sharepoint/v3/contenttype/forms"/>
  </ds:schemaRefs>
</ds:datastoreItem>
</file>

<file path=customXml/itemProps3.xml><?xml version="1.0" encoding="utf-8"?>
<ds:datastoreItem xmlns:ds="http://schemas.openxmlformats.org/officeDocument/2006/customXml" ds:itemID="{19D851D8-769F-467A-B76D-B0F7342DED17}">
  <ds:schemaRefs>
    <ds:schemaRef ds:uri="http://purl.org/dc/dcmitype/"/>
    <ds:schemaRef ds:uri="http://purl.org/dc/elements/1.1/"/>
    <ds:schemaRef ds:uri="d0c37ffe-f790-497a-bf98-ecc531014436"/>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30180662-7d6a-4ea7-a186-ac83fffb1db1"/>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part 2024</vt:lpstr>
      <vt:lpstr>evolution 1990=100</vt:lpstr>
      <vt:lpstr>Fig_Emiss_Sources_2005-2023</vt:lpstr>
      <vt:lpstr>Tab_normes 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VERBEKE Veronique</dc:creator>
  <cp:lastModifiedBy>DIMITROV Rossen</cp:lastModifiedBy>
  <dcterms:created xsi:type="dcterms:W3CDTF">2023-06-28T09:10:14Z</dcterms:created>
  <dcterms:modified xsi:type="dcterms:W3CDTF">2026-09-07T12:18:54Z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0x010100523ADC0FB0C7EB4BA1F2D0C22FEA79DE</vt:lpwstr>
  </property>
  <property fmtid="{D5CDD505-2E9C-101B-9397-08002B2CF9AE}" pid="3" name="MediaServiceImageTags">
    <vt:lpwstr/>
  </property>
</Properties>
</file>