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04_FACILITIES\01_ECONOMAT\03_MARCHES_PUBLICS\2022\2022K0258_Kantoorbenodigdheden\02CSC\Definitieve_versies\Inventarissen definitief publicatie\"/>
    </mc:Choice>
  </mc:AlternateContent>
  <xr:revisionPtr revIDLastSave="0" documentId="13_ncr:1_{D9594823-211F-41B1-A476-76D3FBF675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stes_NL" sheetId="1" r:id="rId1"/>
    <sheet name="Postes_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" i="2" l="1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K69" i="2" l="1"/>
  <c r="K70" i="2" s="1"/>
  <c r="K71" i="2" s="1"/>
  <c r="K69" i="1" l="1"/>
  <c r="K70" i="1" s="1"/>
  <c r="K71" i="1" l="1"/>
</calcChain>
</file>

<file path=xl/sharedStrings.xml><?xml version="1.0" encoding="utf-8"?>
<sst xmlns="http://schemas.openxmlformats.org/spreadsheetml/2006/main" count="574" uniqueCount="214">
  <si>
    <t>Numéro Ultimo</t>
  </si>
  <si>
    <t>Type</t>
  </si>
  <si>
    <t>EH</t>
  </si>
  <si>
    <t>Aann./ Entre.</t>
  </si>
  <si>
    <t>EHP in letters / EHP en lettres</t>
  </si>
  <si>
    <t>Btw / TVA</t>
  </si>
  <si>
    <t>VH</t>
  </si>
  <si>
    <t>8019</t>
  </si>
  <si>
    <t>8022</t>
  </si>
  <si>
    <t>10339</t>
  </si>
  <si>
    <t>10341</t>
  </si>
  <si>
    <t>10337</t>
  </si>
  <si>
    <t>10338</t>
  </si>
  <si>
    <t>Pot van  +/-100g/pot de +/-100g</t>
  </si>
  <si>
    <t>HV 5 jaar</t>
  </si>
  <si>
    <t>Ordernummer</t>
  </si>
  <si>
    <t>Omschrijving</t>
  </si>
  <si>
    <t>Stuk</t>
  </si>
  <si>
    <t>EHP in cijfers</t>
  </si>
  <si>
    <t>mini houten wasknijpers, 25x3 mm, assorti kleuren</t>
  </si>
  <si>
    <t>navulling lijmpistool 7,5mm</t>
  </si>
  <si>
    <t>Wit nylon spandoek om te versieren +/-76 x 137 cm</t>
  </si>
  <si>
    <t>Luciferhoutjes, naturel</t>
  </si>
  <si>
    <t>houtskoolstaafjes 15cm</t>
  </si>
  <si>
    <t>assorti kleurpotloden</t>
  </si>
  <si>
    <t>waskrijt, assorti kleuren</t>
  </si>
  <si>
    <t>hoedenelastiek, D 1 mm x L 10 m, wit</t>
  </si>
  <si>
    <t>fijne viltstiften assorti</t>
  </si>
  <si>
    <t>kleurpotloden</t>
  </si>
  <si>
    <t>Medium stiften met een hexagonale vorm,  assorti kleuren, kogelpunt</t>
  </si>
  <si>
    <t>fotokarton, 50 x 70 cm, 300 g, assorti</t>
  </si>
  <si>
    <t>vilt, 15 x 23 cm, 10 kleuren</t>
  </si>
  <si>
    <t>Colorations pluimen, 10 cm, assorti kleuren</t>
  </si>
  <si>
    <t>Touw uit katoen, rood-wit, per bobijn met 50 meter katoentouw</t>
  </si>
  <si>
    <t>Stoepkrijt, 6 kleuren</t>
  </si>
  <si>
    <t>plakkaatverf, 1 l, assorti kleuren</t>
  </si>
  <si>
    <t>plakkaatverf, 1 l, wit</t>
  </si>
  <si>
    <t>plakkaatverf, 1 l, donkerblauw</t>
  </si>
  <si>
    <t>plakkaatverf, 1 l, donkergeel</t>
  </si>
  <si>
    <t>plakkaatverf, 1 l, zwart</t>
  </si>
  <si>
    <t>plakkaatverf, 1 l, oranje</t>
  </si>
  <si>
    <t>plakkaatverf, 1 l, roos/fuschia</t>
  </si>
  <si>
    <t>plakkaatverf, 1 l, donkerrood</t>
  </si>
  <si>
    <t>plakkaatverf, 1 l, donkergroen</t>
  </si>
  <si>
    <t>plakkaatverf, 1 l, paars</t>
  </si>
  <si>
    <t>acrylverf, 500 ml, wit</t>
  </si>
  <si>
    <t>acrylverf, 500 ml, blauw</t>
  </si>
  <si>
    <t>acrylverf, 500 ml, geel</t>
  </si>
  <si>
    <t>acrylverf, 500 ml, zwart</t>
  </si>
  <si>
    <t>acrylverf, 500 ml, oranje</t>
  </si>
  <si>
    <t>acrylverf, 500 ml, rood</t>
  </si>
  <si>
    <t>acrylverf, 500 ml, groen</t>
  </si>
  <si>
    <t>verfdoos waterverf, 12 napjes, met penseel</t>
  </si>
  <si>
    <t>verfschort, large, van 9 tot 12 jaar</t>
  </si>
  <si>
    <t>verfschort,medium, van 5 tot 8 jaar</t>
  </si>
  <si>
    <t>pijpenwissers, D 6 mm x L 30 cm, assorti kleuren</t>
  </si>
  <si>
    <t xml:space="preserve"> viltstiften, assorti kleuren</t>
  </si>
  <si>
    <t>chenilledraad, D 14 mm x L 50 cm, assorti kleuren</t>
  </si>
  <si>
    <t>scoubidou touwen 1m</t>
  </si>
  <si>
    <t>dierenmasker met elastiek</t>
  </si>
  <si>
    <t>fluoverf, 500 ml, geel</t>
  </si>
  <si>
    <t>fluoverf, 500 ml, oranje</t>
  </si>
  <si>
    <t>fluoverf, 500 ml, roze</t>
  </si>
  <si>
    <t>fluoverf, 500 ml, groen</t>
  </si>
  <si>
    <t>Plat penseel met korte steel, nr. 12</t>
  </si>
  <si>
    <t>knutsellijm 100g</t>
  </si>
  <si>
    <t>lijmpistool</t>
  </si>
  <si>
    <t>Ei in piepschuim 6 cm</t>
  </si>
  <si>
    <t>teken- en schetsboek, 40 vellen, A5</t>
  </si>
  <si>
    <t>Sisaltouw, 3 draads,  +/- 400 m</t>
  </si>
  <si>
    <t xml:space="preserve"> oliepastels, assorti kleuren</t>
  </si>
  <si>
    <t>Sjablonen met paasmotieven</t>
  </si>
  <si>
    <t>pompons per kleur, 1.500 pompons in 6 kleuren</t>
  </si>
  <si>
    <t>schilderdoek op houten kader, B 23 x H 30,5 cm</t>
  </si>
  <si>
    <t>Verfrol met effen spons, om te knutselen, 7,5 cm breed</t>
  </si>
  <si>
    <t>Vilten masker voor een superheld, 6 kleuren</t>
  </si>
  <si>
    <t>Papieren masker met elastiek</t>
  </si>
  <si>
    <t>Mix van pailletten sterretjes in diverse kleuren</t>
  </si>
  <si>
    <t>strooipot, zilverkleurig</t>
  </si>
  <si>
    <t>strooipot, goudkleurig</t>
  </si>
  <si>
    <t>Crêpepapier, B 50 cm x L 2,5 m, assorti</t>
  </si>
  <si>
    <t>zijdepapier, 50 x 70 cm, assorti kleuren</t>
  </si>
  <si>
    <t xml:space="preserve">Tekenpapier in verschillende kleuren
-	Afmetingen: 50 x 70 cm
-	Gramgewicht: 130 g/m²
-	Kleur: assorti kleuren
-	Recycleerbaar of/en duurzame bosbeheer
</t>
  </si>
  <si>
    <t>Totaal incl. btw  :</t>
  </si>
  <si>
    <t>Btw 21% :</t>
  </si>
  <si>
    <t>Totaal incl. btw :</t>
  </si>
  <si>
    <t>Totaal excl. Btw</t>
  </si>
  <si>
    <t>Btw %</t>
  </si>
  <si>
    <t>Conditionering</t>
  </si>
  <si>
    <t>Referenties leverancier</t>
  </si>
  <si>
    <t>Pakket van 45 stuks</t>
  </si>
  <si>
    <t>Pakket van 10 stuks</t>
  </si>
  <si>
    <t>Pakket van 1000 stuks</t>
  </si>
  <si>
    <t>Pakket van 25 stuks</t>
  </si>
  <si>
    <t>Pakket van 288 stuks</t>
  </si>
  <si>
    <t>Pakket van 144 stuks</t>
  </si>
  <si>
    <t>Pakket van 12 stuks</t>
  </si>
  <si>
    <t>Pakket van 100 stuks</t>
  </si>
  <si>
    <t>Pakket van 24 stuks</t>
  </si>
  <si>
    <t>Pakket 20 stuks</t>
  </si>
  <si>
    <t>Pakket van 100 bladeren</t>
  </si>
  <si>
    <t>Emmer met 20 stuks</t>
  </si>
  <si>
    <t>Pakket van 12 stiften</t>
  </si>
  <si>
    <t>Pakket van 6 maskers</t>
  </si>
  <si>
    <t>Pakket van 12 pencelen</t>
  </si>
  <si>
    <t>Pakket van 20 eieren</t>
  </si>
  <si>
    <t>Pakket van 6 stuks</t>
  </si>
  <si>
    <t>1.500 pompons in 6 kleuren</t>
  </si>
  <si>
    <t>Pakket van 12 maskers</t>
  </si>
  <si>
    <t>Pakket van 50 maskers</t>
  </si>
  <si>
    <t>Pot van  +/-100g</t>
  </si>
  <si>
    <t>Pakket van 10 bladeren</t>
  </si>
  <si>
    <t>Pakket van +/-20 bladeren</t>
  </si>
  <si>
    <r>
      <t>N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> d’ordre</t>
    </r>
  </si>
  <si>
    <t>Description</t>
  </si>
  <si>
    <t>QP</t>
  </si>
  <si>
    <t>Pièce</t>
  </si>
  <si>
    <t>QT 5 jaar</t>
  </si>
  <si>
    <t>EHP en chiffres</t>
  </si>
  <si>
    <t>Total htva</t>
  </si>
  <si>
    <t>TVA %</t>
  </si>
  <si>
    <t>Conditionnement</t>
  </si>
  <si>
    <t>Références fournisseur</t>
  </si>
  <si>
    <t>Total TVA comprise :</t>
  </si>
  <si>
    <t>TVA 21 % :</t>
  </si>
  <si>
    <t>Paquet de 45 pièces</t>
  </si>
  <si>
    <t>Paquet de 10 pièces</t>
  </si>
  <si>
    <t>Paquet de 1000 pièces</t>
  </si>
  <si>
    <t>Paquet de 25 pièces</t>
  </si>
  <si>
    <t>Paquet de 288 pièces</t>
  </si>
  <si>
    <t>Paquet de 144 pièces</t>
  </si>
  <si>
    <t>Paquet de 12 pièces</t>
  </si>
  <si>
    <t>Paquet de 100 pièces</t>
  </si>
  <si>
    <t>Paquet de 24 pièces</t>
  </si>
  <si>
    <t>Paquet de 20 pièces</t>
  </si>
  <si>
    <t>Paquet de 100 feuilles</t>
  </si>
  <si>
    <t>Godet de 20 pièces</t>
  </si>
  <si>
    <t>Paquet de 6 tubes (couleurs assorti)</t>
  </si>
  <si>
    <t>Paquet de 12 feutres</t>
  </si>
  <si>
    <t>Paquet de 6 masques</t>
  </si>
  <si>
    <t>Paquet de 12 pinceaux</t>
  </si>
  <si>
    <t>Paquet de 20 œufs</t>
  </si>
  <si>
    <t>Paquet van +/-20 feuilles</t>
  </si>
  <si>
    <t>Paquet de 10 feuilles</t>
  </si>
  <si>
    <t>Pot de +/-100g</t>
  </si>
  <si>
    <t>Paquet de 12 masques</t>
  </si>
  <si>
    <t>Paquet de 50 masques</t>
  </si>
  <si>
    <t>1.500 pompons en 6 coloris</t>
  </si>
  <si>
    <t>Paquet de 6 pincès</t>
  </si>
  <si>
    <t>Paquet de 12 pincès</t>
  </si>
  <si>
    <t>Pinces à linge en bois mini assorties 25 x 3 mm</t>
  </si>
  <si>
    <t>Recharges pour pistolet colle 7,5mm</t>
  </si>
  <si>
    <t>Bannière en nylon à décorer+/-76x137cm</t>
  </si>
  <si>
    <t>Batonnets en bois</t>
  </si>
  <si>
    <t>Bâtons de fusain 15 cm</t>
  </si>
  <si>
    <t>Crayons couleurs assorti</t>
  </si>
  <si>
    <t>Pastels couleur assorti</t>
  </si>
  <si>
    <t>Fil élastique blanc 1 mm x 10 m blanc</t>
  </si>
  <si>
    <t>Feutres fine assorti</t>
  </si>
  <si>
    <t>Crayons de couleur</t>
  </si>
  <si>
    <t>Feutres médium de forme hexagonale, couleur assorties, pointe ogive 1mm (20 pièces/stuks)</t>
  </si>
  <si>
    <t>Carton photo Folia, 50 x 70 cm, 300 g, assortiment</t>
  </si>
  <si>
    <t>Feutrine  15 x 23 cm, 10 couleurs</t>
  </si>
  <si>
    <t>Colorations plumes arc-en-ciel , couleurs assorties</t>
  </si>
  <si>
    <t>Ficelle en coton, rouge-blanc, la bobine de 50 mètres</t>
  </si>
  <si>
    <t>Craies de trottoir couleurs assorties</t>
  </si>
  <si>
    <t>Gouache 1L couleurs assorties</t>
  </si>
  <si>
    <t>Gouache 1L blanc</t>
  </si>
  <si>
    <t>Gouache 1L bleu foncé</t>
  </si>
  <si>
    <t>Gouache 1L jaune foncé</t>
  </si>
  <si>
    <t>Gouache 1L noir</t>
  </si>
  <si>
    <t>Gouache 1L orange</t>
  </si>
  <si>
    <t>Gouache 1L rose/fuschia</t>
  </si>
  <si>
    <t>Gouache 1L rouge foncé</t>
  </si>
  <si>
    <t>Gouache 1L vert foncé</t>
  </si>
  <si>
    <t>Gouache 1L violet</t>
  </si>
  <si>
    <t>Peinture acrylique 500 ml blanc</t>
  </si>
  <si>
    <t>Peinture acrylique 500 ml bleu</t>
  </si>
  <si>
    <t>Peinture acrylique 500 ml jaune</t>
  </si>
  <si>
    <t>Peinture acrylique 500 ml noir</t>
  </si>
  <si>
    <t>Peinture acrylique 500 ml orange</t>
  </si>
  <si>
    <t>Peinture acrylique 500 ml rouge</t>
  </si>
  <si>
    <t>Peinture acrylique 500 ml vert</t>
  </si>
  <si>
    <t>Peinture aquarelle 12 godets</t>
  </si>
  <si>
    <t>Tablier de peinture large 9 - 12 ans</t>
  </si>
  <si>
    <t>Tablier de peinture médium 5 - 8 ans</t>
  </si>
  <si>
    <t>Cure-pipes, épaisseur 6 mm x L 30 cm, assortiment</t>
  </si>
  <si>
    <t>Feutres , couleurs assorties</t>
  </si>
  <si>
    <t>Fil de chenille diamètre 14 cm couleurs assorties</t>
  </si>
  <si>
    <t>Fils Scoubidou 1m</t>
  </si>
  <si>
    <t>Masque d’animal avec élastique</t>
  </si>
  <si>
    <t>Gouache fluo jaune 500 ml</t>
  </si>
  <si>
    <t>Gouache fluo orange 500 ml</t>
  </si>
  <si>
    <t>Gouache fluo rose 500 ml</t>
  </si>
  <si>
    <t>Gouache fluo vert 500 ml</t>
  </si>
  <si>
    <t>Pinceau n°12 plat manche court</t>
  </si>
  <si>
    <t>Colle de bricolage 100g</t>
  </si>
  <si>
    <t>Pistolet à colle</t>
  </si>
  <si>
    <t>œuf en polyester 6 cm</t>
  </si>
  <si>
    <t>cahier de dessin A5 40 feuilles</t>
  </si>
  <si>
    <t>Corde en sisal, 3 fils, +/- 400 m</t>
  </si>
  <si>
    <t>Pastels à l'huile couleurs assorties</t>
  </si>
  <si>
    <t>Pochoirs à motifs de Pâques</t>
  </si>
  <si>
    <t>Pompons par couleur, 1.500 pompons en 6 coloris</t>
  </si>
  <si>
    <t>Toile de peinture sur cadre en bois, +/-L23 x H 30,5 cm</t>
  </si>
  <si>
    <t>Rouleau à peinture avec éponge lisse pour bricoler, largeur +/-7,5 cm</t>
  </si>
  <si>
    <t>Masque en feutre pour super héros, 6 couleurs</t>
  </si>
  <si>
    <t xml:space="preserve">Masque en papier avec élastique </t>
  </si>
  <si>
    <t>Mélange de paillettes étoiles de différentes couleurs</t>
  </si>
  <si>
    <t>Paillettes en poudre, argentée</t>
  </si>
  <si>
    <t>Paillettes en poudre, dorée</t>
  </si>
  <si>
    <t>Papier crépon 50 cm x 2,5 m assorties</t>
  </si>
  <si>
    <t>Papier de soie 50 x 70 cm couleurs assorties</t>
  </si>
  <si>
    <t>Papier dessin de couleurs assorties
- Dimensions : 50 x 70 cm
- Grammage: 130 g/m²
- Couleur : couleurs assorties
- Recyclable et/ou labellisé PEFC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</si>
</sst>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 &quot;#,##0.00;[Red]_-&quot;€ -&quot;#,##0.00"/>
    <numFmt numFmtId="165" formatCode="0\ %"/>
    <numFmt numFmtId="166" formatCode="&quot;€ &quot;#,##0.00000"/>
    <numFmt numFmtId="167" formatCode="#,##0.00;[Red]#,##0.00"/>
  </numFmts>
  <fonts count="9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vertAlign val="superscript"/>
      <sz val="8"/>
      <name val="Verdana"/>
      <family val="2"/>
    </font>
    <font>
      <b/>
      <sz val="8"/>
      <color indexed="12"/>
      <name val="Verdana"/>
      <family val="2"/>
    </font>
    <font>
      <sz val="8"/>
      <name val="Verdana"/>
      <family val="2"/>
    </font>
    <font>
      <sz val="8"/>
      <color indexed="9"/>
      <name val="Roboto"/>
    </font>
    <font>
      <u/>
      <sz val="11"/>
      <color theme="10"/>
      <name val="Calibri"/>
      <family val="2"/>
      <scheme val="minor"/>
    </font>
    <font>
      <sz val="8"/>
      <color theme="1"/>
      <name val="Verdana"/>
      <family val="2"/>
    </font>
    <font>
      <sz val="8"/>
      <color rgb="FF00B05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rgb="FFF6F6F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3"/>
      </bottom>
      <diagonal/>
    </border>
    <border>
      <left style="thick">
        <color indexed="63"/>
      </left>
      <right/>
      <top style="thick">
        <color indexed="63"/>
      </top>
      <bottom style="thick">
        <color indexed="63"/>
      </bottom>
      <diagonal/>
    </border>
    <border>
      <left/>
      <right/>
      <top style="thick">
        <color indexed="63"/>
      </top>
      <bottom style="thick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3"/>
      </left>
      <right/>
      <top/>
      <bottom style="thick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3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4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1" xfId="0" applyNumberFormat="1" applyFont="1" applyFill="1" applyBorder="1" applyAlignment="1" applyProtection="1">
      <alignment horizontal="center" wrapText="1"/>
    </xf>
    <xf numFmtId="0" fontId="1" fillId="2" borderId="2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164" fontId="1" fillId="2" borderId="2" xfId="0" applyNumberFormat="1" applyFont="1" applyFill="1" applyBorder="1" applyAlignment="1">
      <alignment horizontal="right" wrapText="1"/>
    </xf>
    <xf numFmtId="165" fontId="1" fillId="2" borderId="2" xfId="0" applyNumberFormat="1" applyFont="1" applyFill="1" applyBorder="1" applyAlignment="1" applyProtection="1">
      <alignment horizontal="center" wrapText="1"/>
      <protection locked="0"/>
    </xf>
    <xf numFmtId="166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>
      <alignment horizontal="center"/>
    </xf>
    <xf numFmtId="0" fontId="1" fillId="3" borderId="4" xfId="0" applyNumberFormat="1" applyFont="1" applyFill="1" applyBorder="1" applyAlignment="1" applyProtection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wrapText="1"/>
    </xf>
    <xf numFmtId="0" fontId="1" fillId="3" borderId="4" xfId="0" applyNumberFormat="1" applyFont="1" applyFill="1" applyBorder="1" applyAlignment="1" applyProtection="1">
      <alignment horizontal="center" wrapText="1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0" fontId="3" fillId="3" borderId="4" xfId="0" applyNumberFormat="1" applyFont="1" applyFill="1" applyBorder="1" applyAlignment="1" applyProtection="1">
      <alignment horizontal="center"/>
      <protection locked="0"/>
    </xf>
    <xf numFmtId="164" fontId="1" fillId="3" borderId="4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 applyProtection="1">
      <alignment horizontal="center"/>
      <protection locked="0"/>
    </xf>
    <xf numFmtId="166" fontId="1" fillId="3" borderId="0" xfId="0" applyNumberFormat="1" applyFont="1" applyFill="1" applyBorder="1" applyAlignment="1">
      <alignment horizontal="right"/>
    </xf>
    <xf numFmtId="0" fontId="0" fillId="0" borderId="5" xfId="0" applyBorder="1"/>
    <xf numFmtId="49" fontId="0" fillId="0" borderId="5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5" xfId="0" applyFill="1" applyBorder="1"/>
    <xf numFmtId="0" fontId="0" fillId="0" borderId="5" xfId="0" applyNumberFormat="1" applyBorder="1" applyAlignment="1">
      <alignment horizontal="center" vertical="center"/>
    </xf>
    <xf numFmtId="165" fontId="1" fillId="3" borderId="6" xfId="0" applyNumberFormat="1" applyFont="1" applyFill="1" applyBorder="1" applyAlignment="1" applyProtection="1">
      <alignment horizontal="center"/>
      <protection locked="0"/>
    </xf>
    <xf numFmtId="166" fontId="1" fillId="3" borderId="6" xfId="0" applyNumberFormat="1" applyFont="1" applyFill="1" applyBorder="1" applyAlignment="1">
      <alignment horizontal="right" indent="1"/>
    </xf>
    <xf numFmtId="0" fontId="1" fillId="3" borderId="6" xfId="0" applyFont="1" applyFill="1" applyBorder="1" applyAlignment="1" applyProtection="1">
      <alignment horizontal="left"/>
      <protection locked="0"/>
    </xf>
    <xf numFmtId="165" fontId="1" fillId="0" borderId="8" xfId="0" applyNumberFormat="1" applyFont="1" applyFill="1" applyBorder="1" applyAlignment="1" applyProtection="1">
      <alignment horizontal="center"/>
      <protection locked="0"/>
    </xf>
    <xf numFmtId="166" fontId="1" fillId="0" borderId="8" xfId="0" applyNumberFormat="1" applyFont="1" applyFill="1" applyBorder="1" applyAlignment="1">
      <alignment horizontal="right" indent="1"/>
    </xf>
    <xf numFmtId="0" fontId="1" fillId="0" borderId="8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>
      <alignment horizontal="center"/>
    </xf>
    <xf numFmtId="165" fontId="1" fillId="3" borderId="8" xfId="0" applyNumberFormat="1" applyFont="1" applyFill="1" applyBorder="1" applyAlignment="1" applyProtection="1">
      <alignment horizontal="center"/>
      <protection locked="0"/>
    </xf>
    <xf numFmtId="166" fontId="1" fillId="3" borderId="8" xfId="0" applyNumberFormat="1" applyFont="1" applyFill="1" applyBorder="1" applyAlignment="1">
      <alignment horizontal="right" indent="1"/>
    </xf>
    <xf numFmtId="0" fontId="1" fillId="3" borderId="8" xfId="0" applyFont="1" applyFill="1" applyBorder="1" applyAlignment="1" applyProtection="1">
      <alignment horizontal="left"/>
      <protection locked="0"/>
    </xf>
    <xf numFmtId="49" fontId="0" fillId="0" borderId="0" xfId="0" applyNumberFormat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0" xfId="0"/>
    <xf numFmtId="0" fontId="0" fillId="0" borderId="5" xfId="0" applyBorder="1"/>
    <xf numFmtId="0" fontId="0" fillId="0" borderId="0" xfId="0"/>
    <xf numFmtId="0" fontId="0" fillId="0" borderId="5" xfId="0" applyBorder="1"/>
    <xf numFmtId="164" fontId="1" fillId="0" borderId="8" xfId="0" applyNumberFormat="1" applyFont="1" applyFill="1" applyBorder="1" applyAlignment="1">
      <alignment horizontal="right"/>
    </xf>
    <xf numFmtId="164" fontId="1" fillId="6" borderId="6" xfId="0" applyNumberFormat="1" applyFont="1" applyFill="1" applyBorder="1" applyAlignment="1">
      <alignment horizontal="right"/>
    </xf>
    <xf numFmtId="164" fontId="1" fillId="6" borderId="8" xfId="0" applyNumberFormat="1" applyFont="1" applyFill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0" fillId="0" borderId="9" xfId="0" applyFill="1" applyBorder="1"/>
    <xf numFmtId="164" fontId="1" fillId="0" borderId="6" xfId="0" applyNumberFormat="1" applyFont="1" applyFill="1" applyBorder="1" applyAlignment="1">
      <alignment horizontal="right"/>
    </xf>
    <xf numFmtId="165" fontId="1" fillId="0" borderId="6" xfId="0" applyNumberFormat="1" applyFont="1" applyFill="1" applyBorder="1" applyAlignment="1" applyProtection="1">
      <alignment horizontal="center"/>
      <protection locked="0"/>
    </xf>
    <xf numFmtId="166" fontId="1" fillId="0" borderId="6" xfId="0" applyNumberFormat="1" applyFont="1" applyFill="1" applyBorder="1" applyAlignment="1">
      <alignment horizontal="right" indent="1"/>
    </xf>
    <xf numFmtId="0" fontId="1" fillId="0" borderId="6" xfId="0" applyFont="1" applyFill="1" applyBorder="1" applyAlignment="1" applyProtection="1">
      <alignment horizontal="left"/>
      <protection locked="0"/>
    </xf>
    <xf numFmtId="164" fontId="1" fillId="6" borderId="13" xfId="0" applyNumberFormat="1" applyFont="1" applyFill="1" applyBorder="1" applyAlignment="1">
      <alignment horizontal="right"/>
    </xf>
    <xf numFmtId="165" fontId="1" fillId="3" borderId="13" xfId="0" applyNumberFormat="1" applyFont="1" applyFill="1" applyBorder="1" applyAlignment="1" applyProtection="1">
      <alignment horizontal="center"/>
      <protection locked="0"/>
    </xf>
    <xf numFmtId="166" fontId="1" fillId="3" borderId="13" xfId="0" applyNumberFormat="1" applyFont="1" applyFill="1" applyBorder="1" applyAlignment="1">
      <alignment horizontal="right" indent="1"/>
    </xf>
    <xf numFmtId="0" fontId="1" fillId="3" borderId="14" xfId="0" applyFont="1" applyFill="1" applyBorder="1" applyAlignment="1" applyProtection="1">
      <alignment horizontal="left"/>
      <protection locked="0"/>
    </xf>
    <xf numFmtId="164" fontId="4" fillId="0" borderId="5" xfId="2" applyNumberFormat="1" applyFont="1" applyBorder="1">
      <alignment vertical="center"/>
    </xf>
    <xf numFmtId="164" fontId="4" fillId="0" borderId="5" xfId="2" applyNumberFormat="1" applyFont="1" applyFill="1" applyBorder="1">
      <alignment vertical="center"/>
    </xf>
    <xf numFmtId="164" fontId="4" fillId="0" borderId="9" xfId="2" applyNumberFormat="1" applyFont="1" applyBorder="1">
      <alignment vertical="center"/>
    </xf>
    <xf numFmtId="0" fontId="7" fillId="0" borderId="5" xfId="0" applyFont="1" applyBorder="1"/>
    <xf numFmtId="49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left" vertical="top"/>
    </xf>
    <xf numFmtId="0" fontId="7" fillId="7" borderId="5" xfId="0" applyFont="1" applyFill="1" applyBorder="1"/>
    <xf numFmtId="0" fontId="7" fillId="0" borderId="5" xfId="0" applyFont="1" applyFill="1" applyBorder="1"/>
    <xf numFmtId="2" fontId="4" fillId="0" borderId="5" xfId="0" applyNumberFormat="1" applyFont="1" applyBorder="1"/>
    <xf numFmtId="9" fontId="7" fillId="0" borderId="5" xfId="0" applyNumberFormat="1" applyFont="1" applyBorder="1"/>
    <xf numFmtId="0" fontId="7" fillId="0" borderId="5" xfId="0" applyFont="1" applyBorder="1" applyAlignment="1">
      <alignment horizontal="left"/>
    </xf>
    <xf numFmtId="2" fontId="7" fillId="0" borderId="5" xfId="0" applyNumberFormat="1" applyFont="1" applyBorder="1"/>
    <xf numFmtId="0" fontId="7" fillId="0" borderId="0" xfId="0" applyNumberFormat="1" applyFont="1" applyAlignment="1">
      <alignment horizontal="center" vertical="center"/>
    </xf>
    <xf numFmtId="2" fontId="7" fillId="0" borderId="5" xfId="0" applyNumberFormat="1" applyFont="1" applyFill="1" applyBorder="1"/>
    <xf numFmtId="0" fontId="7" fillId="0" borderId="0" xfId="0" applyFont="1"/>
    <xf numFmtId="0" fontId="7" fillId="0" borderId="5" xfId="0" applyNumberFormat="1" applyFont="1" applyFill="1" applyBorder="1" applyAlignment="1">
      <alignment horizontal="center" vertical="center"/>
    </xf>
    <xf numFmtId="9" fontId="7" fillId="0" borderId="5" xfId="0" applyNumberFormat="1" applyFont="1" applyFill="1" applyBorder="1"/>
    <xf numFmtId="0" fontId="7" fillId="0" borderId="5" xfId="0" applyNumberFormat="1" applyFont="1" applyBorder="1" applyAlignment="1">
      <alignment horizontal="center" vertical="center"/>
    </xf>
    <xf numFmtId="0" fontId="7" fillId="5" borderId="5" xfId="0" applyFont="1" applyFill="1" applyBorder="1"/>
    <xf numFmtId="3" fontId="7" fillId="0" borderId="5" xfId="0" applyNumberFormat="1" applyFont="1" applyFill="1" applyBorder="1" applyAlignment="1">
      <alignment horizontal="left" vertical="top" wrapText="1"/>
    </xf>
    <xf numFmtId="0" fontId="4" fillId="0" borderId="5" xfId="3" applyFont="1" applyFill="1" applyBorder="1" applyAlignment="1">
      <alignment wrapText="1"/>
    </xf>
    <xf numFmtId="0" fontId="7" fillId="0" borderId="5" xfId="0" applyFont="1" applyFill="1" applyBorder="1" applyAlignment="1">
      <alignment horizontal="left"/>
    </xf>
    <xf numFmtId="0" fontId="4" fillId="0" borderId="5" xfId="0" applyFont="1" applyBorder="1"/>
    <xf numFmtId="0" fontId="4" fillId="0" borderId="5" xfId="0" applyFont="1" applyFill="1" applyBorder="1"/>
    <xf numFmtId="9" fontId="4" fillId="0" borderId="5" xfId="0" applyNumberFormat="1" applyFont="1" applyBorder="1"/>
    <xf numFmtId="0" fontId="7" fillId="0" borderId="9" xfId="0" applyFont="1" applyBorder="1"/>
    <xf numFmtId="0" fontId="7" fillId="0" borderId="9" xfId="0" applyNumberFormat="1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left" vertical="top" wrapText="1"/>
    </xf>
    <xf numFmtId="0" fontId="7" fillId="0" borderId="9" xfId="0" applyFont="1" applyFill="1" applyBorder="1"/>
    <xf numFmtId="2" fontId="7" fillId="0" borderId="9" xfId="0" applyNumberFormat="1" applyFont="1" applyBorder="1"/>
    <xf numFmtId="9" fontId="7" fillId="0" borderId="9" xfId="0" applyNumberFormat="1" applyFont="1" applyBorder="1"/>
    <xf numFmtId="0" fontId="7" fillId="0" borderId="9" xfId="0" applyFont="1" applyFill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3" fontId="8" fillId="0" borderId="5" xfId="0" applyNumberFormat="1" applyFont="1" applyFill="1" applyBorder="1" applyAlignment="1">
      <alignment horizontal="left" vertical="top"/>
    </xf>
    <xf numFmtId="3" fontId="8" fillId="0" borderId="5" xfId="0" applyNumberFormat="1" applyFont="1" applyFill="1" applyBorder="1" applyAlignment="1">
      <alignment horizontal="left" vertical="top" wrapText="1"/>
    </xf>
    <xf numFmtId="0" fontId="8" fillId="0" borderId="5" xfId="3" applyFont="1" applyFill="1" applyBorder="1" applyAlignment="1">
      <alignment wrapText="1"/>
    </xf>
    <xf numFmtId="0" fontId="1" fillId="3" borderId="11" xfId="0" applyNumberFormat="1" applyFont="1" applyFill="1" applyBorder="1" applyAlignment="1" applyProtection="1">
      <alignment horizontal="right" wrapText="1"/>
      <protection locked="0"/>
    </xf>
    <xf numFmtId="0" fontId="1" fillId="3" borderId="12" xfId="0" applyNumberFormat="1" applyFont="1" applyFill="1" applyBorder="1" applyAlignment="1" applyProtection="1">
      <alignment horizontal="right" wrapText="1"/>
      <protection locked="0"/>
    </xf>
    <xf numFmtId="0" fontId="1" fillId="0" borderId="10" xfId="0" applyNumberFormat="1" applyFont="1" applyFill="1" applyBorder="1" applyAlignment="1" applyProtection="1">
      <alignment horizontal="right" wrapText="1"/>
      <protection locked="0"/>
    </xf>
    <xf numFmtId="0" fontId="1" fillId="3" borderId="7" xfId="0" applyNumberFormat="1" applyFont="1" applyFill="1" applyBorder="1" applyAlignment="1" applyProtection="1">
      <alignment horizontal="right" wrapText="1"/>
      <protection locked="0"/>
    </xf>
    <xf numFmtId="0" fontId="1" fillId="0" borderId="7" xfId="0" applyNumberFormat="1" applyFont="1" applyFill="1" applyBorder="1" applyAlignment="1" applyProtection="1">
      <alignment horizontal="right" wrapText="1"/>
      <protection locked="0"/>
    </xf>
  </cellXfs>
  <cellStyles count="4">
    <cellStyle name="DataStyleEven" xfId="1" xr:uid="{00000000-0005-0000-0000-000000000000}"/>
    <cellStyle name="DataStyleOdd" xfId="2" xr:uid="{00000000-0005-0000-0000-000001000000}"/>
    <cellStyle name="Hyperlink" xfId="3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topLeftCell="A52" zoomScale="90" zoomScaleNormal="90" workbookViewId="0">
      <selection activeCell="C68" sqref="C68"/>
    </sheetView>
  </sheetViews>
  <sheetFormatPr defaultColWidth="15.5546875" defaultRowHeight="14.4" x14ac:dyDescent="0.3"/>
  <cols>
    <col min="1" max="1" width="6.6640625" customWidth="1"/>
    <col min="2" max="2" width="11.77734375" style="39" hidden="1" customWidth="1"/>
    <col min="3" max="3" width="90.109375" customWidth="1"/>
    <col min="4" max="4" width="4.88671875" bestFit="1" customWidth="1"/>
    <col min="5" max="5" width="9.77734375" bestFit="1" customWidth="1"/>
    <col min="6" max="6" width="12" hidden="1" customWidth="1"/>
    <col min="7" max="7" width="15.44140625" style="44" bestFit="1" customWidth="1"/>
    <col min="8" max="8" width="12" customWidth="1"/>
    <col min="9" max="9" width="25.6640625" hidden="1" customWidth="1"/>
    <col min="10" max="10" width="13.33203125" style="49" customWidth="1"/>
    <col min="11" max="11" width="13.88671875" bestFit="1" customWidth="1"/>
    <col min="12" max="12" width="9.109375" hidden="1" customWidth="1"/>
    <col min="13" max="13" width="48.6640625" bestFit="1" customWidth="1"/>
    <col min="14" max="14" width="11.5546875" bestFit="1" customWidth="1"/>
  </cols>
  <sheetData>
    <row r="1" spans="1:14" s="12" customFormat="1" ht="30.6" x14ac:dyDescent="0.2">
      <c r="A1" s="1" t="s">
        <v>15</v>
      </c>
      <c r="B1" s="4" t="s">
        <v>0</v>
      </c>
      <c r="C1" s="4" t="s">
        <v>16</v>
      </c>
      <c r="D1" s="2" t="s">
        <v>1</v>
      </c>
      <c r="E1" s="3" t="s">
        <v>2</v>
      </c>
      <c r="F1" s="4" t="s">
        <v>3</v>
      </c>
      <c r="G1" s="3" t="s">
        <v>14</v>
      </c>
      <c r="H1" s="5" t="s">
        <v>18</v>
      </c>
      <c r="I1" s="6" t="s">
        <v>4</v>
      </c>
      <c r="J1" s="7" t="s">
        <v>86</v>
      </c>
      <c r="K1" s="8" t="s">
        <v>87</v>
      </c>
      <c r="L1" s="9" t="s">
        <v>5</v>
      </c>
      <c r="M1" s="10" t="s">
        <v>88</v>
      </c>
      <c r="N1" s="11" t="s">
        <v>89</v>
      </c>
    </row>
    <row r="2" spans="1:14" s="12" customFormat="1" ht="10.199999999999999" x14ac:dyDescent="0.2">
      <c r="A2" s="13"/>
      <c r="B2" s="14"/>
      <c r="C2" s="15"/>
      <c r="D2" s="16"/>
      <c r="E2" s="16"/>
      <c r="F2" s="18"/>
      <c r="G2" s="18"/>
      <c r="H2" s="18"/>
      <c r="I2" s="17"/>
      <c r="J2" s="19"/>
      <c r="K2" s="20"/>
      <c r="L2" s="21"/>
      <c r="M2" s="22"/>
      <c r="N2" s="23"/>
    </row>
    <row r="3" spans="1:14" x14ac:dyDescent="0.3">
      <c r="A3" s="63">
        <v>1</v>
      </c>
      <c r="B3" s="64" t="s">
        <v>7</v>
      </c>
      <c r="C3" s="65" t="s">
        <v>19</v>
      </c>
      <c r="D3" s="63" t="s">
        <v>6</v>
      </c>
      <c r="E3" s="63" t="s">
        <v>17</v>
      </c>
      <c r="F3" s="66"/>
      <c r="G3" s="67">
        <f>20+0</f>
        <v>20</v>
      </c>
      <c r="H3" s="68"/>
      <c r="I3" s="63"/>
      <c r="J3" s="60"/>
      <c r="K3" s="69">
        <v>0.21</v>
      </c>
      <c r="L3" s="63"/>
      <c r="M3" s="70" t="s">
        <v>90</v>
      </c>
      <c r="N3" s="24"/>
    </row>
    <row r="4" spans="1:14" x14ac:dyDescent="0.3">
      <c r="A4" s="63">
        <v>2</v>
      </c>
      <c r="B4" s="64"/>
      <c r="C4" s="65" t="s">
        <v>20</v>
      </c>
      <c r="D4" s="63" t="s">
        <v>6</v>
      </c>
      <c r="E4" s="63" t="s">
        <v>17</v>
      </c>
      <c r="F4" s="66"/>
      <c r="G4" s="67">
        <f>6+0</f>
        <v>6</v>
      </c>
      <c r="H4" s="71"/>
      <c r="I4" s="63"/>
      <c r="J4" s="60"/>
      <c r="K4" s="69">
        <v>0.21</v>
      </c>
      <c r="L4" s="63"/>
      <c r="M4" s="70" t="s">
        <v>91</v>
      </c>
      <c r="N4" s="24"/>
    </row>
    <row r="5" spans="1:14" x14ac:dyDescent="0.3">
      <c r="A5" s="63">
        <v>3</v>
      </c>
      <c r="B5" s="72">
        <v>9982</v>
      </c>
      <c r="C5" s="65" t="s">
        <v>21</v>
      </c>
      <c r="D5" s="63" t="s">
        <v>6</v>
      </c>
      <c r="E5" s="63" t="s">
        <v>17</v>
      </c>
      <c r="F5" s="63"/>
      <c r="G5" s="67">
        <f>10+0</f>
        <v>10</v>
      </c>
      <c r="H5" s="73"/>
      <c r="I5" s="63"/>
      <c r="J5" s="60"/>
      <c r="K5" s="69">
        <v>0.21</v>
      </c>
      <c r="L5" s="74"/>
      <c r="M5" s="70" t="s">
        <v>17</v>
      </c>
      <c r="N5" s="45"/>
    </row>
    <row r="6" spans="1:14" s="41" customFormat="1" x14ac:dyDescent="0.3">
      <c r="A6" s="63">
        <v>4</v>
      </c>
      <c r="B6" s="75">
        <v>8014</v>
      </c>
      <c r="C6" s="65" t="s">
        <v>22</v>
      </c>
      <c r="D6" s="63" t="s">
        <v>6</v>
      </c>
      <c r="E6" s="63" t="s">
        <v>17</v>
      </c>
      <c r="F6" s="67"/>
      <c r="G6" s="67">
        <f>5+0</f>
        <v>5</v>
      </c>
      <c r="H6" s="73"/>
      <c r="I6" s="67"/>
      <c r="J6" s="60"/>
      <c r="K6" s="76">
        <v>0.21</v>
      </c>
      <c r="L6" s="67"/>
      <c r="M6" s="70" t="s">
        <v>92</v>
      </c>
      <c r="N6" s="27"/>
    </row>
    <row r="7" spans="1:14" x14ac:dyDescent="0.3">
      <c r="A7" s="63">
        <v>5</v>
      </c>
      <c r="B7" s="77">
        <v>9150</v>
      </c>
      <c r="C7" s="65" t="s">
        <v>23</v>
      </c>
      <c r="D7" s="63" t="s">
        <v>6</v>
      </c>
      <c r="E7" s="63" t="s">
        <v>17</v>
      </c>
      <c r="F7" s="63"/>
      <c r="G7" s="67">
        <f>50+0</f>
        <v>50</v>
      </c>
      <c r="H7" s="71"/>
      <c r="I7" s="63"/>
      <c r="J7" s="60"/>
      <c r="K7" s="69">
        <v>0.21</v>
      </c>
      <c r="L7" s="63"/>
      <c r="M7" s="70" t="s">
        <v>93</v>
      </c>
      <c r="N7" s="24"/>
    </row>
    <row r="8" spans="1:14" x14ac:dyDescent="0.3">
      <c r="A8" s="63">
        <v>6</v>
      </c>
      <c r="B8" s="77"/>
      <c r="C8" s="65" t="s">
        <v>24</v>
      </c>
      <c r="D8" s="63" t="s">
        <v>6</v>
      </c>
      <c r="E8" s="63" t="s">
        <v>17</v>
      </c>
      <c r="F8" s="67"/>
      <c r="G8" s="67">
        <f>50+0</f>
        <v>50</v>
      </c>
      <c r="H8" s="73"/>
      <c r="I8" s="67"/>
      <c r="J8" s="61"/>
      <c r="K8" s="76">
        <v>0.21</v>
      </c>
      <c r="L8" s="78"/>
      <c r="M8" s="70" t="s">
        <v>94</v>
      </c>
      <c r="N8" s="24"/>
    </row>
    <row r="9" spans="1:14" x14ac:dyDescent="0.3">
      <c r="A9" s="63">
        <v>7</v>
      </c>
      <c r="B9" s="77"/>
      <c r="C9" s="79" t="s">
        <v>25</v>
      </c>
      <c r="D9" s="63" t="s">
        <v>6</v>
      </c>
      <c r="E9" s="63" t="s">
        <v>17</v>
      </c>
      <c r="F9" s="67"/>
      <c r="G9" s="67">
        <f>40+0</f>
        <v>40</v>
      </c>
      <c r="H9" s="73"/>
      <c r="I9" s="67"/>
      <c r="J9" s="61"/>
      <c r="K9" s="76">
        <v>0.21</v>
      </c>
      <c r="L9" s="78"/>
      <c r="M9" s="70" t="s">
        <v>95</v>
      </c>
      <c r="N9" s="24"/>
    </row>
    <row r="10" spans="1:14" x14ac:dyDescent="0.3">
      <c r="A10" s="63">
        <v>8</v>
      </c>
      <c r="B10" s="64" t="s">
        <v>8</v>
      </c>
      <c r="C10" s="79" t="s">
        <v>25</v>
      </c>
      <c r="D10" s="63" t="s">
        <v>6</v>
      </c>
      <c r="E10" s="63" t="s">
        <v>17</v>
      </c>
      <c r="F10" s="67"/>
      <c r="G10" s="67">
        <f>150+0</f>
        <v>150</v>
      </c>
      <c r="H10" s="73"/>
      <c r="I10" s="67"/>
      <c r="J10" s="61"/>
      <c r="K10" s="76">
        <v>0.21</v>
      </c>
      <c r="L10" s="78"/>
      <c r="M10" s="70" t="s">
        <v>96</v>
      </c>
      <c r="N10" s="24"/>
    </row>
    <row r="11" spans="1:14" x14ac:dyDescent="0.3">
      <c r="A11" s="63">
        <v>9</v>
      </c>
      <c r="B11" s="77">
        <v>8029</v>
      </c>
      <c r="C11" s="65" t="s">
        <v>26</v>
      </c>
      <c r="D11" s="63" t="s">
        <v>6</v>
      </c>
      <c r="E11" s="63" t="s">
        <v>17</v>
      </c>
      <c r="F11" s="67"/>
      <c r="G11" s="67">
        <f>40+0</f>
        <v>40</v>
      </c>
      <c r="H11" s="73"/>
      <c r="I11" s="67"/>
      <c r="J11" s="61"/>
      <c r="K11" s="76">
        <v>0.21</v>
      </c>
      <c r="L11" s="78"/>
      <c r="M11" s="70" t="s">
        <v>17</v>
      </c>
      <c r="N11" s="24"/>
    </row>
    <row r="12" spans="1:14" ht="13.8" customHeight="1" x14ac:dyDescent="0.3">
      <c r="A12" s="63">
        <v>10</v>
      </c>
      <c r="B12" s="77">
        <v>8017</v>
      </c>
      <c r="C12" s="79" t="s">
        <v>27</v>
      </c>
      <c r="D12" s="63" t="s">
        <v>6</v>
      </c>
      <c r="E12" s="63" t="s">
        <v>17</v>
      </c>
      <c r="F12" s="67"/>
      <c r="G12" s="67">
        <f>60+0</f>
        <v>60</v>
      </c>
      <c r="H12" s="73"/>
      <c r="I12" s="67"/>
      <c r="J12" s="61"/>
      <c r="K12" s="76">
        <v>0.21</v>
      </c>
      <c r="L12" s="78"/>
      <c r="M12" s="70" t="s">
        <v>97</v>
      </c>
      <c r="N12" s="24"/>
    </row>
    <row r="13" spans="1:14" s="44" customFormat="1" x14ac:dyDescent="0.3">
      <c r="A13" s="63">
        <v>11</v>
      </c>
      <c r="B13" s="77"/>
      <c r="C13" s="65" t="s">
        <v>28</v>
      </c>
      <c r="D13" s="63" t="s">
        <v>6</v>
      </c>
      <c r="E13" s="63" t="s">
        <v>17</v>
      </c>
      <c r="F13" s="67">
        <v>9.43</v>
      </c>
      <c r="G13" s="67">
        <f>40+0</f>
        <v>40</v>
      </c>
      <c r="H13" s="73"/>
      <c r="I13" s="67"/>
      <c r="J13" s="61"/>
      <c r="K13" s="76">
        <v>0.21</v>
      </c>
      <c r="L13" s="78"/>
      <c r="M13" s="70" t="s">
        <v>98</v>
      </c>
      <c r="N13" s="45"/>
    </row>
    <row r="14" spans="1:14" s="44" customFormat="1" x14ac:dyDescent="0.3">
      <c r="A14" s="63">
        <v>12</v>
      </c>
      <c r="B14" s="75"/>
      <c r="C14" s="80" t="s">
        <v>29</v>
      </c>
      <c r="D14" s="63" t="s">
        <v>6</v>
      </c>
      <c r="E14" s="63" t="s">
        <v>17</v>
      </c>
      <c r="F14" s="67">
        <v>33.21</v>
      </c>
      <c r="G14" s="67">
        <f>30+0</f>
        <v>30</v>
      </c>
      <c r="H14" s="73"/>
      <c r="I14" s="67"/>
      <c r="J14" s="61"/>
      <c r="K14" s="76">
        <v>0.21</v>
      </c>
      <c r="L14" s="78"/>
      <c r="M14" s="70" t="s">
        <v>99</v>
      </c>
      <c r="N14" s="45"/>
    </row>
    <row r="15" spans="1:14" x14ac:dyDescent="0.3">
      <c r="A15" s="63">
        <v>13</v>
      </c>
      <c r="B15" s="75">
        <v>10521</v>
      </c>
      <c r="C15" s="65" t="s">
        <v>30</v>
      </c>
      <c r="D15" s="63" t="s">
        <v>6</v>
      </c>
      <c r="E15" s="63" t="s">
        <v>17</v>
      </c>
      <c r="F15" s="67"/>
      <c r="G15" s="67">
        <f>40+0</f>
        <v>40</v>
      </c>
      <c r="H15" s="73"/>
      <c r="I15" s="67"/>
      <c r="J15" s="61"/>
      <c r="K15" s="76">
        <v>0.21</v>
      </c>
      <c r="L15" s="78"/>
      <c r="M15" s="70" t="s">
        <v>100</v>
      </c>
      <c r="N15" s="24"/>
    </row>
    <row r="16" spans="1:14" x14ac:dyDescent="0.3">
      <c r="A16" s="63">
        <v>14</v>
      </c>
      <c r="B16" s="75"/>
      <c r="C16" s="65" t="s">
        <v>31</v>
      </c>
      <c r="D16" s="63" t="s">
        <v>6</v>
      </c>
      <c r="E16" s="63" t="s">
        <v>17</v>
      </c>
      <c r="F16" s="67"/>
      <c r="G16" s="67">
        <f>150+0</f>
        <v>150</v>
      </c>
      <c r="H16" s="73"/>
      <c r="I16" s="67"/>
      <c r="J16" s="61"/>
      <c r="K16" s="76">
        <v>0.21</v>
      </c>
      <c r="L16" s="78"/>
      <c r="M16" s="70" t="s">
        <v>97</v>
      </c>
      <c r="N16" s="24"/>
    </row>
    <row r="17" spans="1:14" x14ac:dyDescent="0.3">
      <c r="A17" s="63">
        <v>15</v>
      </c>
      <c r="B17" s="75"/>
      <c r="C17" s="79" t="s">
        <v>32</v>
      </c>
      <c r="D17" s="63" t="s">
        <v>6</v>
      </c>
      <c r="E17" s="63" t="s">
        <v>17</v>
      </c>
      <c r="F17" s="63"/>
      <c r="G17" s="67">
        <f>30+0</f>
        <v>30</v>
      </c>
      <c r="H17" s="71"/>
      <c r="I17" s="63"/>
      <c r="J17" s="60"/>
      <c r="K17" s="69">
        <v>0.21</v>
      </c>
      <c r="L17" s="63"/>
      <c r="M17" s="70" t="s">
        <v>17</v>
      </c>
      <c r="N17" s="24"/>
    </row>
    <row r="18" spans="1:14" s="42" customFormat="1" x14ac:dyDescent="0.3">
      <c r="A18" s="63">
        <v>16</v>
      </c>
      <c r="B18" s="75"/>
      <c r="C18" s="79" t="s">
        <v>33</v>
      </c>
      <c r="D18" s="63" t="s">
        <v>6</v>
      </c>
      <c r="E18" s="63" t="s">
        <v>17</v>
      </c>
      <c r="F18" s="63"/>
      <c r="G18" s="67">
        <f>100+0</f>
        <v>100</v>
      </c>
      <c r="H18" s="71"/>
      <c r="I18" s="63"/>
      <c r="J18" s="60"/>
      <c r="K18" s="69">
        <v>0.21</v>
      </c>
      <c r="L18" s="63"/>
      <c r="M18" s="70" t="s">
        <v>17</v>
      </c>
      <c r="N18" s="43"/>
    </row>
    <row r="19" spans="1:14" s="42" customFormat="1" x14ac:dyDescent="0.3">
      <c r="A19" s="63">
        <v>17</v>
      </c>
      <c r="B19" s="77">
        <v>8023</v>
      </c>
      <c r="C19" s="65" t="s">
        <v>34</v>
      </c>
      <c r="D19" s="63" t="s">
        <v>6</v>
      </c>
      <c r="E19" s="63" t="s">
        <v>17</v>
      </c>
      <c r="F19" s="63"/>
      <c r="G19" s="67">
        <f>80+0</f>
        <v>80</v>
      </c>
      <c r="H19" s="71"/>
      <c r="I19" s="63"/>
      <c r="J19" s="60"/>
      <c r="K19" s="69">
        <v>0.21</v>
      </c>
      <c r="L19" s="63"/>
      <c r="M19" s="70" t="s">
        <v>101</v>
      </c>
      <c r="N19" s="43"/>
    </row>
    <row r="20" spans="1:14" s="42" customFormat="1" ht="17.399999999999999" customHeight="1" x14ac:dyDescent="0.3">
      <c r="A20" s="63">
        <v>18</v>
      </c>
      <c r="B20" s="77">
        <v>8615</v>
      </c>
      <c r="C20" s="65" t="s">
        <v>35</v>
      </c>
      <c r="D20" s="63" t="s">
        <v>6</v>
      </c>
      <c r="E20" s="63" t="s">
        <v>17</v>
      </c>
      <c r="F20" s="63"/>
      <c r="G20" s="67">
        <f>50+0</f>
        <v>50</v>
      </c>
      <c r="H20" s="71"/>
      <c r="I20" s="63"/>
      <c r="J20" s="60"/>
      <c r="K20" s="69">
        <v>0.21</v>
      </c>
      <c r="L20" s="63"/>
      <c r="M20" s="70" t="s">
        <v>17</v>
      </c>
      <c r="N20" s="43"/>
    </row>
    <row r="21" spans="1:14" s="42" customFormat="1" x14ac:dyDescent="0.3">
      <c r="A21" s="63">
        <v>19</v>
      </c>
      <c r="B21" s="77">
        <v>6076</v>
      </c>
      <c r="C21" s="65" t="s">
        <v>36</v>
      </c>
      <c r="D21" s="63" t="s">
        <v>6</v>
      </c>
      <c r="E21" s="63" t="s">
        <v>17</v>
      </c>
      <c r="F21" s="63"/>
      <c r="G21" s="67">
        <f t="shared" ref="G21:G29" si="0">60+0</f>
        <v>60</v>
      </c>
      <c r="H21" s="71"/>
      <c r="I21" s="63"/>
      <c r="J21" s="60"/>
      <c r="K21" s="69">
        <v>0.21</v>
      </c>
      <c r="L21" s="63"/>
      <c r="M21" s="70" t="s">
        <v>17</v>
      </c>
      <c r="N21" s="43"/>
    </row>
    <row r="22" spans="1:14" s="42" customFormat="1" x14ac:dyDescent="0.3">
      <c r="A22" s="63">
        <v>20</v>
      </c>
      <c r="B22" s="77">
        <v>6080</v>
      </c>
      <c r="C22" s="65" t="s">
        <v>37</v>
      </c>
      <c r="D22" s="63" t="s">
        <v>6</v>
      </c>
      <c r="E22" s="63" t="s">
        <v>17</v>
      </c>
      <c r="F22" s="63"/>
      <c r="G22" s="67">
        <f t="shared" si="0"/>
        <v>60</v>
      </c>
      <c r="H22" s="71"/>
      <c r="I22" s="63"/>
      <c r="J22" s="60"/>
      <c r="K22" s="69">
        <v>0.21</v>
      </c>
      <c r="L22" s="63"/>
      <c r="M22" s="70" t="s">
        <v>17</v>
      </c>
      <c r="N22" s="43"/>
    </row>
    <row r="23" spans="1:14" s="42" customFormat="1" x14ac:dyDescent="0.3">
      <c r="A23" s="63">
        <v>21</v>
      </c>
      <c r="B23" s="77">
        <v>6078</v>
      </c>
      <c r="C23" s="65" t="s">
        <v>38</v>
      </c>
      <c r="D23" s="63" t="s">
        <v>6</v>
      </c>
      <c r="E23" s="63" t="s">
        <v>17</v>
      </c>
      <c r="F23" s="63"/>
      <c r="G23" s="67">
        <f t="shared" si="0"/>
        <v>60</v>
      </c>
      <c r="H23" s="71"/>
      <c r="I23" s="63"/>
      <c r="J23" s="60"/>
      <c r="K23" s="69">
        <v>0.21</v>
      </c>
      <c r="L23" s="63"/>
      <c r="M23" s="70" t="s">
        <v>17</v>
      </c>
      <c r="N23" s="43"/>
    </row>
    <row r="24" spans="1:14" s="42" customFormat="1" x14ac:dyDescent="0.3">
      <c r="A24" s="63">
        <v>22</v>
      </c>
      <c r="B24" s="77">
        <v>6077</v>
      </c>
      <c r="C24" s="65" t="s">
        <v>39</v>
      </c>
      <c r="D24" s="63" t="s">
        <v>6</v>
      </c>
      <c r="E24" s="63" t="s">
        <v>17</v>
      </c>
      <c r="F24" s="63"/>
      <c r="G24" s="67">
        <f t="shared" si="0"/>
        <v>60</v>
      </c>
      <c r="H24" s="71"/>
      <c r="I24" s="63"/>
      <c r="J24" s="60"/>
      <c r="K24" s="69">
        <v>0.21</v>
      </c>
      <c r="L24" s="63"/>
      <c r="M24" s="70" t="s">
        <v>17</v>
      </c>
      <c r="N24" s="43"/>
    </row>
    <row r="25" spans="1:14" s="42" customFormat="1" x14ac:dyDescent="0.3">
      <c r="A25" s="63">
        <v>23</v>
      </c>
      <c r="B25" s="77">
        <v>8611</v>
      </c>
      <c r="C25" s="65" t="s">
        <v>40</v>
      </c>
      <c r="D25" s="63" t="s">
        <v>6</v>
      </c>
      <c r="E25" s="63" t="s">
        <v>17</v>
      </c>
      <c r="F25" s="63"/>
      <c r="G25" s="67">
        <f t="shared" si="0"/>
        <v>60</v>
      </c>
      <c r="H25" s="71"/>
      <c r="I25" s="63"/>
      <c r="J25" s="60"/>
      <c r="K25" s="69">
        <v>0.21</v>
      </c>
      <c r="L25" s="63"/>
      <c r="M25" s="70" t="s">
        <v>17</v>
      </c>
      <c r="N25" s="43"/>
    </row>
    <row r="26" spans="1:14" s="42" customFormat="1" x14ac:dyDescent="0.3">
      <c r="A26" s="63">
        <v>24</v>
      </c>
      <c r="B26" s="77">
        <v>8612</v>
      </c>
      <c r="C26" s="65" t="s">
        <v>41</v>
      </c>
      <c r="D26" s="63" t="s">
        <v>6</v>
      </c>
      <c r="E26" s="63" t="s">
        <v>17</v>
      </c>
      <c r="F26" s="63"/>
      <c r="G26" s="67">
        <f t="shared" si="0"/>
        <v>60</v>
      </c>
      <c r="H26" s="71"/>
      <c r="I26" s="63"/>
      <c r="J26" s="60"/>
      <c r="K26" s="69">
        <v>0.21</v>
      </c>
      <c r="L26" s="63"/>
      <c r="M26" s="70" t="s">
        <v>17</v>
      </c>
      <c r="N26" s="43"/>
    </row>
    <row r="27" spans="1:14" s="42" customFormat="1" x14ac:dyDescent="0.3">
      <c r="A27" s="63">
        <v>25</v>
      </c>
      <c r="B27" s="77">
        <v>6079</v>
      </c>
      <c r="C27" s="65" t="s">
        <v>42</v>
      </c>
      <c r="D27" s="63" t="s">
        <v>6</v>
      </c>
      <c r="E27" s="63" t="s">
        <v>17</v>
      </c>
      <c r="F27" s="63"/>
      <c r="G27" s="67">
        <f t="shared" si="0"/>
        <v>60</v>
      </c>
      <c r="H27" s="71"/>
      <c r="I27" s="63"/>
      <c r="J27" s="60"/>
      <c r="K27" s="69">
        <v>0.21</v>
      </c>
      <c r="L27" s="63"/>
      <c r="M27" s="70" t="s">
        <v>17</v>
      </c>
      <c r="N27" s="43"/>
    </row>
    <row r="28" spans="1:14" s="42" customFormat="1" x14ac:dyDescent="0.3">
      <c r="A28" s="63">
        <v>26</v>
      </c>
      <c r="B28" s="77">
        <v>8613</v>
      </c>
      <c r="C28" s="65" t="s">
        <v>43</v>
      </c>
      <c r="D28" s="63" t="s">
        <v>6</v>
      </c>
      <c r="E28" s="63" t="s">
        <v>17</v>
      </c>
      <c r="F28" s="63"/>
      <c r="G28" s="67">
        <f t="shared" si="0"/>
        <v>60</v>
      </c>
      <c r="H28" s="71"/>
      <c r="I28" s="63"/>
      <c r="J28" s="60"/>
      <c r="K28" s="69">
        <v>0.21</v>
      </c>
      <c r="L28" s="63"/>
      <c r="M28" s="70" t="s">
        <v>17</v>
      </c>
      <c r="N28" s="43"/>
    </row>
    <row r="29" spans="1:14" s="42" customFormat="1" x14ac:dyDescent="0.3">
      <c r="A29" s="63">
        <v>27</v>
      </c>
      <c r="B29" s="77">
        <v>8614</v>
      </c>
      <c r="C29" s="65" t="s">
        <v>44</v>
      </c>
      <c r="D29" s="63" t="s">
        <v>6</v>
      </c>
      <c r="E29" s="63" t="s">
        <v>17</v>
      </c>
      <c r="F29" s="63"/>
      <c r="G29" s="67">
        <f t="shared" si="0"/>
        <v>60</v>
      </c>
      <c r="H29" s="71"/>
      <c r="I29" s="63"/>
      <c r="J29" s="60"/>
      <c r="K29" s="69">
        <v>0.21</v>
      </c>
      <c r="L29" s="63"/>
      <c r="M29" s="70" t="s">
        <v>17</v>
      </c>
      <c r="N29" s="43"/>
    </row>
    <row r="30" spans="1:14" s="42" customFormat="1" x14ac:dyDescent="0.3">
      <c r="A30" s="63">
        <v>28</v>
      </c>
      <c r="B30" s="77">
        <v>8605</v>
      </c>
      <c r="C30" s="65" t="s">
        <v>45</v>
      </c>
      <c r="D30" s="63" t="s">
        <v>6</v>
      </c>
      <c r="E30" s="63" t="s">
        <v>17</v>
      </c>
      <c r="F30" s="63"/>
      <c r="G30" s="67">
        <f t="shared" ref="G30:G36" si="1">50+0</f>
        <v>50</v>
      </c>
      <c r="H30" s="71"/>
      <c r="I30" s="63"/>
      <c r="J30" s="60"/>
      <c r="K30" s="69">
        <v>0.21</v>
      </c>
      <c r="L30" s="63"/>
      <c r="M30" s="70" t="s">
        <v>17</v>
      </c>
      <c r="N30" s="43"/>
    </row>
    <row r="31" spans="1:14" s="42" customFormat="1" x14ac:dyDescent="0.3">
      <c r="A31" s="63">
        <v>29</v>
      </c>
      <c r="B31" s="77">
        <v>8606</v>
      </c>
      <c r="C31" s="65" t="s">
        <v>46</v>
      </c>
      <c r="D31" s="63" t="s">
        <v>6</v>
      </c>
      <c r="E31" s="63" t="s">
        <v>17</v>
      </c>
      <c r="F31" s="63"/>
      <c r="G31" s="67">
        <f t="shared" si="1"/>
        <v>50</v>
      </c>
      <c r="H31" s="71"/>
      <c r="I31" s="63"/>
      <c r="J31" s="60"/>
      <c r="K31" s="69">
        <v>0.21</v>
      </c>
      <c r="L31" s="63"/>
      <c r="M31" s="70" t="s">
        <v>17</v>
      </c>
      <c r="N31" s="43"/>
    </row>
    <row r="32" spans="1:14" s="42" customFormat="1" x14ac:dyDescent="0.3">
      <c r="A32" s="63">
        <v>30</v>
      </c>
      <c r="B32" s="77">
        <v>8607</v>
      </c>
      <c r="C32" s="65" t="s">
        <v>47</v>
      </c>
      <c r="D32" s="63" t="s">
        <v>6</v>
      </c>
      <c r="E32" s="63" t="s">
        <v>17</v>
      </c>
      <c r="F32" s="63"/>
      <c r="G32" s="67">
        <f t="shared" si="1"/>
        <v>50</v>
      </c>
      <c r="H32" s="71"/>
      <c r="I32" s="63"/>
      <c r="J32" s="60"/>
      <c r="K32" s="69">
        <v>0.21</v>
      </c>
      <c r="L32" s="63"/>
      <c r="M32" s="70" t="s">
        <v>17</v>
      </c>
      <c r="N32" s="43"/>
    </row>
    <row r="33" spans="1:14" s="42" customFormat="1" x14ac:dyDescent="0.3">
      <c r="A33" s="63">
        <v>31</v>
      </c>
      <c r="B33" s="77">
        <v>8609</v>
      </c>
      <c r="C33" s="65" t="s">
        <v>48</v>
      </c>
      <c r="D33" s="63" t="s">
        <v>6</v>
      </c>
      <c r="E33" s="63" t="s">
        <v>17</v>
      </c>
      <c r="F33" s="63"/>
      <c r="G33" s="67">
        <f t="shared" si="1"/>
        <v>50</v>
      </c>
      <c r="H33" s="71"/>
      <c r="I33" s="63"/>
      <c r="J33" s="60"/>
      <c r="K33" s="69">
        <v>0.21</v>
      </c>
      <c r="L33" s="63"/>
      <c r="M33" s="70" t="s">
        <v>17</v>
      </c>
      <c r="N33" s="43"/>
    </row>
    <row r="34" spans="1:14" s="42" customFormat="1" x14ac:dyDescent="0.3">
      <c r="A34" s="63">
        <v>32</v>
      </c>
      <c r="B34" s="77">
        <v>8610</v>
      </c>
      <c r="C34" s="65" t="s">
        <v>49</v>
      </c>
      <c r="D34" s="63" t="s">
        <v>6</v>
      </c>
      <c r="E34" s="63" t="s">
        <v>17</v>
      </c>
      <c r="F34" s="63"/>
      <c r="G34" s="67">
        <f t="shared" si="1"/>
        <v>50</v>
      </c>
      <c r="H34" s="71"/>
      <c r="I34" s="63"/>
      <c r="J34" s="60"/>
      <c r="K34" s="69">
        <v>0.21</v>
      </c>
      <c r="L34" s="63"/>
      <c r="M34" s="70" t="s">
        <v>17</v>
      </c>
      <c r="N34" s="43"/>
    </row>
    <row r="35" spans="1:14" s="42" customFormat="1" x14ac:dyDescent="0.3">
      <c r="A35" s="63">
        <v>33</v>
      </c>
      <c r="B35" s="77">
        <v>8604</v>
      </c>
      <c r="C35" s="65" t="s">
        <v>50</v>
      </c>
      <c r="D35" s="63" t="s">
        <v>6</v>
      </c>
      <c r="E35" s="63" t="s">
        <v>17</v>
      </c>
      <c r="F35" s="63"/>
      <c r="G35" s="67">
        <f t="shared" si="1"/>
        <v>50</v>
      </c>
      <c r="H35" s="71"/>
      <c r="I35" s="63"/>
      <c r="J35" s="60"/>
      <c r="K35" s="69">
        <v>0.21</v>
      </c>
      <c r="L35" s="63"/>
      <c r="M35" s="70" t="s">
        <v>17</v>
      </c>
      <c r="N35" s="43"/>
    </row>
    <row r="36" spans="1:14" s="42" customFormat="1" x14ac:dyDescent="0.3">
      <c r="A36" s="63">
        <v>34</v>
      </c>
      <c r="B36" s="77">
        <v>8608</v>
      </c>
      <c r="C36" s="65" t="s">
        <v>51</v>
      </c>
      <c r="D36" s="63" t="s">
        <v>6</v>
      </c>
      <c r="E36" s="63" t="s">
        <v>17</v>
      </c>
      <c r="F36" s="63"/>
      <c r="G36" s="67">
        <f t="shared" si="1"/>
        <v>50</v>
      </c>
      <c r="H36" s="71"/>
      <c r="I36" s="63"/>
      <c r="J36" s="60"/>
      <c r="K36" s="69">
        <v>0.21</v>
      </c>
      <c r="L36" s="63"/>
      <c r="M36" s="70" t="s">
        <v>17</v>
      </c>
      <c r="N36" s="43"/>
    </row>
    <row r="37" spans="1:14" s="42" customFormat="1" x14ac:dyDescent="0.3">
      <c r="A37" s="63">
        <v>35</v>
      </c>
      <c r="B37" s="77">
        <v>8032</v>
      </c>
      <c r="C37" s="65" t="s">
        <v>52</v>
      </c>
      <c r="D37" s="63" t="s">
        <v>6</v>
      </c>
      <c r="E37" s="63" t="s">
        <v>17</v>
      </c>
      <c r="F37" s="63"/>
      <c r="G37" s="67">
        <f>150+0</f>
        <v>150</v>
      </c>
      <c r="H37" s="71"/>
      <c r="I37" s="63"/>
      <c r="J37" s="60"/>
      <c r="K37" s="69">
        <v>0.21</v>
      </c>
      <c r="L37" s="63"/>
      <c r="M37" s="70" t="s">
        <v>17</v>
      </c>
      <c r="N37" s="43"/>
    </row>
    <row r="38" spans="1:14" s="42" customFormat="1" x14ac:dyDescent="0.3">
      <c r="A38" s="63">
        <v>36</v>
      </c>
      <c r="B38" s="77">
        <v>8033</v>
      </c>
      <c r="C38" s="65" t="s">
        <v>53</v>
      </c>
      <c r="D38" s="63" t="s">
        <v>6</v>
      </c>
      <c r="E38" s="63" t="s">
        <v>17</v>
      </c>
      <c r="F38" s="63"/>
      <c r="G38" s="67">
        <f>20+0</f>
        <v>20</v>
      </c>
      <c r="H38" s="71"/>
      <c r="I38" s="63"/>
      <c r="J38" s="60"/>
      <c r="K38" s="69">
        <v>0.21</v>
      </c>
      <c r="L38" s="63"/>
      <c r="M38" s="70" t="s">
        <v>17</v>
      </c>
      <c r="N38" s="43"/>
    </row>
    <row r="39" spans="1:14" s="42" customFormat="1" x14ac:dyDescent="0.3">
      <c r="A39" s="63">
        <v>37</v>
      </c>
      <c r="B39" s="77">
        <v>8034</v>
      </c>
      <c r="C39" s="65" t="s">
        <v>54</v>
      </c>
      <c r="D39" s="63" t="s">
        <v>6</v>
      </c>
      <c r="E39" s="63" t="s">
        <v>17</v>
      </c>
      <c r="F39" s="63"/>
      <c r="G39" s="67">
        <f>20+0</f>
        <v>20</v>
      </c>
      <c r="H39" s="71"/>
      <c r="I39" s="63"/>
      <c r="J39" s="60"/>
      <c r="K39" s="69">
        <v>0.21</v>
      </c>
      <c r="L39" s="63"/>
      <c r="M39" s="70" t="s">
        <v>17</v>
      </c>
      <c r="N39" s="43"/>
    </row>
    <row r="40" spans="1:14" s="42" customFormat="1" x14ac:dyDescent="0.3">
      <c r="A40" s="63">
        <v>38</v>
      </c>
      <c r="B40" s="77"/>
      <c r="C40" s="79" t="s">
        <v>55</v>
      </c>
      <c r="D40" s="63" t="s">
        <v>6</v>
      </c>
      <c r="E40" s="63" t="s">
        <v>17</v>
      </c>
      <c r="F40" s="63"/>
      <c r="G40" s="67">
        <f>15+0</f>
        <v>15</v>
      </c>
      <c r="H40" s="71"/>
      <c r="I40" s="63"/>
      <c r="J40" s="60"/>
      <c r="K40" s="69">
        <v>0.21</v>
      </c>
      <c r="L40" s="63"/>
      <c r="M40" s="70" t="s">
        <v>97</v>
      </c>
      <c r="N40" s="43"/>
    </row>
    <row r="41" spans="1:14" s="41" customFormat="1" x14ac:dyDescent="0.3">
      <c r="A41" s="63">
        <v>39</v>
      </c>
      <c r="B41" s="75">
        <v>10509</v>
      </c>
      <c r="C41" s="65" t="s">
        <v>56</v>
      </c>
      <c r="D41" s="63" t="s">
        <v>6</v>
      </c>
      <c r="E41" s="63" t="s">
        <v>17</v>
      </c>
      <c r="F41" s="67"/>
      <c r="G41" s="67">
        <f>150+0</f>
        <v>150</v>
      </c>
      <c r="H41" s="73"/>
      <c r="I41" s="67"/>
      <c r="J41" s="61"/>
      <c r="K41" s="76">
        <v>0.21</v>
      </c>
      <c r="L41" s="67"/>
      <c r="M41" s="81" t="s">
        <v>102</v>
      </c>
      <c r="N41" s="27"/>
    </row>
    <row r="42" spans="1:14" s="42" customFormat="1" x14ac:dyDescent="0.3">
      <c r="A42" s="63">
        <v>40</v>
      </c>
      <c r="B42" s="77">
        <v>8021</v>
      </c>
      <c r="C42" s="79" t="s">
        <v>57</v>
      </c>
      <c r="D42" s="63" t="s">
        <v>6</v>
      </c>
      <c r="E42" s="63" t="s">
        <v>17</v>
      </c>
      <c r="F42" s="63"/>
      <c r="G42" s="67">
        <f>10+0</f>
        <v>10</v>
      </c>
      <c r="H42" s="71"/>
      <c r="I42" s="63"/>
      <c r="J42" s="60"/>
      <c r="K42" s="69">
        <v>0.21</v>
      </c>
      <c r="L42" s="63"/>
      <c r="M42" s="70" t="s">
        <v>97</v>
      </c>
      <c r="N42" s="43"/>
    </row>
    <row r="43" spans="1:14" s="42" customFormat="1" x14ac:dyDescent="0.3">
      <c r="A43" s="63">
        <v>41</v>
      </c>
      <c r="B43" s="77">
        <v>8016</v>
      </c>
      <c r="C43" s="65" t="s">
        <v>58</v>
      </c>
      <c r="D43" s="63" t="s">
        <v>6</v>
      </c>
      <c r="E43" s="63" t="s">
        <v>17</v>
      </c>
      <c r="F43" s="63"/>
      <c r="G43" s="67">
        <f>50+0</f>
        <v>50</v>
      </c>
      <c r="H43" s="71"/>
      <c r="I43" s="63"/>
      <c r="J43" s="60"/>
      <c r="K43" s="69">
        <v>0.21</v>
      </c>
      <c r="L43" s="63"/>
      <c r="M43" s="70" t="s">
        <v>97</v>
      </c>
      <c r="N43" s="43"/>
    </row>
    <row r="44" spans="1:14" s="41" customFormat="1" x14ac:dyDescent="0.3">
      <c r="A44" s="63">
        <v>42</v>
      </c>
      <c r="B44" s="75">
        <v>8030</v>
      </c>
      <c r="C44" s="65" t="s">
        <v>59</v>
      </c>
      <c r="D44" s="63" t="s">
        <v>6</v>
      </c>
      <c r="E44" s="63" t="s">
        <v>17</v>
      </c>
      <c r="F44" s="67"/>
      <c r="G44" s="67">
        <f>300+0</f>
        <v>300</v>
      </c>
      <c r="H44" s="73"/>
      <c r="I44" s="67"/>
      <c r="J44" s="61"/>
      <c r="K44" s="76">
        <v>0.21</v>
      </c>
      <c r="L44" s="67"/>
      <c r="M44" s="81" t="s">
        <v>103</v>
      </c>
      <c r="N44" s="27"/>
    </row>
    <row r="45" spans="1:14" x14ac:dyDescent="0.3">
      <c r="A45" s="63">
        <v>43</v>
      </c>
      <c r="B45" s="64" t="s">
        <v>9</v>
      </c>
      <c r="C45" s="65" t="s">
        <v>60</v>
      </c>
      <c r="D45" s="63" t="s">
        <v>6</v>
      </c>
      <c r="E45" s="63" t="s">
        <v>17</v>
      </c>
      <c r="F45" s="63"/>
      <c r="G45" s="67">
        <f>60+0</f>
        <v>60</v>
      </c>
      <c r="H45" s="71"/>
      <c r="I45" s="63"/>
      <c r="J45" s="60"/>
      <c r="K45" s="69">
        <v>0.21</v>
      </c>
      <c r="L45" s="63"/>
      <c r="M45" s="70" t="s">
        <v>17</v>
      </c>
      <c r="N45" s="24"/>
    </row>
    <row r="46" spans="1:14" x14ac:dyDescent="0.3">
      <c r="A46" s="63">
        <v>44</v>
      </c>
      <c r="B46" s="64" t="s">
        <v>10</v>
      </c>
      <c r="C46" s="65" t="s">
        <v>61</v>
      </c>
      <c r="D46" s="63" t="s">
        <v>6</v>
      </c>
      <c r="E46" s="63" t="s">
        <v>17</v>
      </c>
      <c r="F46" s="63"/>
      <c r="G46" s="67">
        <f>60+0</f>
        <v>60</v>
      </c>
      <c r="H46" s="71"/>
      <c r="I46" s="63"/>
      <c r="J46" s="60"/>
      <c r="K46" s="69">
        <v>0.21</v>
      </c>
      <c r="L46" s="63"/>
      <c r="M46" s="70" t="s">
        <v>17</v>
      </c>
      <c r="N46" s="24"/>
    </row>
    <row r="47" spans="1:14" x14ac:dyDescent="0.3">
      <c r="A47" s="63">
        <v>45</v>
      </c>
      <c r="B47" s="64" t="s">
        <v>11</v>
      </c>
      <c r="C47" s="65" t="s">
        <v>62</v>
      </c>
      <c r="D47" s="63" t="s">
        <v>6</v>
      </c>
      <c r="E47" s="63" t="s">
        <v>17</v>
      </c>
      <c r="F47" s="63"/>
      <c r="G47" s="67">
        <f>60+0</f>
        <v>60</v>
      </c>
      <c r="H47" s="71"/>
      <c r="I47" s="63"/>
      <c r="J47" s="60"/>
      <c r="K47" s="69">
        <v>0.21</v>
      </c>
      <c r="L47" s="63"/>
      <c r="M47" s="70" t="s">
        <v>17</v>
      </c>
      <c r="N47" s="24"/>
    </row>
    <row r="48" spans="1:14" x14ac:dyDescent="0.3">
      <c r="A48" s="63">
        <v>46</v>
      </c>
      <c r="B48" s="64" t="s">
        <v>12</v>
      </c>
      <c r="C48" s="65" t="s">
        <v>63</v>
      </c>
      <c r="D48" s="63" t="s">
        <v>6</v>
      </c>
      <c r="E48" s="63" t="s">
        <v>17</v>
      </c>
      <c r="F48" s="63"/>
      <c r="G48" s="67">
        <f>60+0</f>
        <v>60</v>
      </c>
      <c r="H48" s="71"/>
      <c r="I48" s="63"/>
      <c r="J48" s="60"/>
      <c r="K48" s="69">
        <v>0.21</v>
      </c>
      <c r="L48" s="63"/>
      <c r="M48" s="70" t="s">
        <v>17</v>
      </c>
      <c r="N48" s="24"/>
    </row>
    <row r="49" spans="1:14" s="44" customFormat="1" x14ac:dyDescent="0.3">
      <c r="A49" s="63">
        <v>47</v>
      </c>
      <c r="B49" s="75"/>
      <c r="C49" s="65" t="s">
        <v>64</v>
      </c>
      <c r="D49" s="63" t="s">
        <v>6</v>
      </c>
      <c r="E49" s="63" t="s">
        <v>17</v>
      </c>
      <c r="F49" s="67"/>
      <c r="G49" s="67">
        <f>80+0</f>
        <v>80</v>
      </c>
      <c r="H49" s="67"/>
      <c r="I49" s="67"/>
      <c r="J49" s="61"/>
      <c r="K49" s="76">
        <v>0.21</v>
      </c>
      <c r="L49" s="67"/>
      <c r="M49" s="81" t="s">
        <v>104</v>
      </c>
      <c r="N49" s="27"/>
    </row>
    <row r="50" spans="1:14" s="44" customFormat="1" x14ac:dyDescent="0.3">
      <c r="A50" s="63">
        <v>48</v>
      </c>
      <c r="B50" s="75"/>
      <c r="C50" s="65" t="s">
        <v>65</v>
      </c>
      <c r="D50" s="63" t="s">
        <v>6</v>
      </c>
      <c r="E50" s="63" t="s">
        <v>17</v>
      </c>
      <c r="F50" s="63"/>
      <c r="G50" s="67">
        <f>150+0</f>
        <v>150</v>
      </c>
      <c r="H50" s="71"/>
      <c r="I50" s="63"/>
      <c r="J50" s="60"/>
      <c r="K50" s="69">
        <v>0.21</v>
      </c>
      <c r="L50" s="67"/>
      <c r="M50" s="70" t="s">
        <v>17</v>
      </c>
      <c r="N50" s="27"/>
    </row>
    <row r="51" spans="1:14" s="44" customFormat="1" x14ac:dyDescent="0.3">
      <c r="A51" s="63">
        <v>49</v>
      </c>
      <c r="B51" s="75"/>
      <c r="C51" s="65" t="s">
        <v>66</v>
      </c>
      <c r="D51" s="63" t="s">
        <v>6</v>
      </c>
      <c r="E51" s="63" t="s">
        <v>17</v>
      </c>
      <c r="F51" s="63"/>
      <c r="G51" s="67">
        <f>5+0</f>
        <v>5</v>
      </c>
      <c r="H51" s="71"/>
      <c r="I51" s="63"/>
      <c r="J51" s="60"/>
      <c r="K51" s="69">
        <v>0.21</v>
      </c>
      <c r="L51" s="63"/>
      <c r="M51" s="70" t="s">
        <v>17</v>
      </c>
      <c r="N51" s="27"/>
    </row>
    <row r="52" spans="1:14" s="44" customFormat="1" x14ac:dyDescent="0.3">
      <c r="A52" s="63">
        <v>50</v>
      </c>
      <c r="B52" s="75"/>
      <c r="C52" s="65" t="s">
        <v>67</v>
      </c>
      <c r="D52" s="63" t="s">
        <v>6</v>
      </c>
      <c r="E52" s="63" t="s">
        <v>17</v>
      </c>
      <c r="F52" s="67"/>
      <c r="G52" s="67">
        <f>100+0</f>
        <v>100</v>
      </c>
      <c r="H52" s="73"/>
      <c r="I52" s="67"/>
      <c r="J52" s="61"/>
      <c r="K52" s="76">
        <v>0.21</v>
      </c>
      <c r="L52" s="67"/>
      <c r="M52" s="81" t="s">
        <v>105</v>
      </c>
      <c r="N52" s="27"/>
    </row>
    <row r="53" spans="1:14" s="44" customFormat="1" x14ac:dyDescent="0.3">
      <c r="A53" s="63">
        <v>51</v>
      </c>
      <c r="B53" s="75"/>
      <c r="C53" s="65" t="s">
        <v>68</v>
      </c>
      <c r="D53" s="63" t="s">
        <v>6</v>
      </c>
      <c r="E53" s="63" t="s">
        <v>17</v>
      </c>
      <c r="F53" s="63"/>
      <c r="G53" s="67">
        <f>50+0</f>
        <v>50</v>
      </c>
      <c r="H53" s="71"/>
      <c r="I53" s="63"/>
      <c r="J53" s="60"/>
      <c r="K53" s="69">
        <v>0.21</v>
      </c>
      <c r="L53" s="63"/>
      <c r="M53" s="70" t="s">
        <v>17</v>
      </c>
      <c r="N53" s="27"/>
    </row>
    <row r="54" spans="1:14" s="44" customFormat="1" x14ac:dyDescent="0.3">
      <c r="A54" s="63">
        <v>52</v>
      </c>
      <c r="B54" s="75"/>
      <c r="C54" s="65" t="s">
        <v>69</v>
      </c>
      <c r="D54" s="63" t="s">
        <v>6</v>
      </c>
      <c r="E54" s="63" t="s">
        <v>17</v>
      </c>
      <c r="F54" s="63"/>
      <c r="G54" s="67">
        <f>25+0</f>
        <v>25</v>
      </c>
      <c r="H54" s="71"/>
      <c r="I54" s="63"/>
      <c r="J54" s="60"/>
      <c r="K54" s="69">
        <v>0.21</v>
      </c>
      <c r="L54" s="63"/>
      <c r="M54" s="70" t="s">
        <v>17</v>
      </c>
      <c r="N54" s="27"/>
    </row>
    <row r="55" spans="1:14" s="44" customFormat="1" x14ac:dyDescent="0.3">
      <c r="A55" s="63">
        <v>53</v>
      </c>
      <c r="B55" s="75"/>
      <c r="C55" s="65" t="s">
        <v>70</v>
      </c>
      <c r="D55" s="63" t="s">
        <v>6</v>
      </c>
      <c r="E55" s="63" t="s">
        <v>17</v>
      </c>
      <c r="F55" s="63"/>
      <c r="G55" s="67">
        <f>100+0</f>
        <v>100</v>
      </c>
      <c r="H55" s="71"/>
      <c r="I55" s="63"/>
      <c r="J55" s="60"/>
      <c r="K55" s="69">
        <v>0.21</v>
      </c>
      <c r="L55" s="63"/>
      <c r="M55" s="81" t="s">
        <v>96</v>
      </c>
      <c r="N55" s="27"/>
    </row>
    <row r="56" spans="1:14" s="44" customFormat="1" x14ac:dyDescent="0.3">
      <c r="A56" s="63">
        <v>54</v>
      </c>
      <c r="B56" s="75"/>
      <c r="C56" s="65" t="s">
        <v>71</v>
      </c>
      <c r="D56" s="63" t="s">
        <v>6</v>
      </c>
      <c r="E56" s="63" t="s">
        <v>17</v>
      </c>
      <c r="F56" s="63"/>
      <c r="G56" s="67">
        <f>20+0</f>
        <v>20</v>
      </c>
      <c r="H56" s="71"/>
      <c r="I56" s="63"/>
      <c r="J56" s="60"/>
      <c r="K56" s="69">
        <v>0.21</v>
      </c>
      <c r="L56" s="63"/>
      <c r="M56" s="81" t="s">
        <v>106</v>
      </c>
      <c r="N56" s="27"/>
    </row>
    <row r="57" spans="1:14" s="44" customFormat="1" x14ac:dyDescent="0.3">
      <c r="A57" s="63">
        <v>55</v>
      </c>
      <c r="B57" s="75"/>
      <c r="C57" s="79" t="s">
        <v>72</v>
      </c>
      <c r="D57" s="63" t="s">
        <v>6</v>
      </c>
      <c r="E57" s="63" t="s">
        <v>17</v>
      </c>
      <c r="F57" s="63"/>
      <c r="G57" s="67">
        <f>20+0</f>
        <v>20</v>
      </c>
      <c r="H57" s="71"/>
      <c r="I57" s="63"/>
      <c r="J57" s="60"/>
      <c r="K57" s="69">
        <v>0.21</v>
      </c>
      <c r="L57" s="63"/>
      <c r="M57" s="81" t="s">
        <v>107</v>
      </c>
      <c r="N57" s="27"/>
    </row>
    <row r="58" spans="1:14" s="44" customFormat="1" x14ac:dyDescent="0.3">
      <c r="A58" s="63">
        <v>56</v>
      </c>
      <c r="B58" s="75"/>
      <c r="C58" s="79" t="s">
        <v>73</v>
      </c>
      <c r="D58" s="63" t="s">
        <v>6</v>
      </c>
      <c r="E58" s="63" t="s">
        <v>17</v>
      </c>
      <c r="F58" s="63"/>
      <c r="G58" s="67">
        <f>250+0</f>
        <v>250</v>
      </c>
      <c r="H58" s="71"/>
      <c r="I58" s="63"/>
      <c r="J58" s="60"/>
      <c r="K58" s="69">
        <v>0.21</v>
      </c>
      <c r="L58" s="63"/>
      <c r="M58" s="70" t="s">
        <v>17</v>
      </c>
      <c r="N58" s="27"/>
    </row>
    <row r="59" spans="1:14" s="44" customFormat="1" x14ac:dyDescent="0.3">
      <c r="A59" s="63">
        <v>57</v>
      </c>
      <c r="B59" s="75"/>
      <c r="C59" s="65" t="s">
        <v>59</v>
      </c>
      <c r="D59" s="63" t="s">
        <v>6</v>
      </c>
      <c r="E59" s="63" t="s">
        <v>17</v>
      </c>
      <c r="F59" s="67"/>
      <c r="G59" s="67">
        <f>200+0</f>
        <v>200</v>
      </c>
      <c r="H59" s="73"/>
      <c r="I59" s="67"/>
      <c r="J59" s="61"/>
      <c r="K59" s="76">
        <v>0.21</v>
      </c>
      <c r="L59" s="67"/>
      <c r="M59" s="81" t="s">
        <v>103</v>
      </c>
      <c r="N59" s="27"/>
    </row>
    <row r="60" spans="1:14" s="44" customFormat="1" x14ac:dyDescent="0.3">
      <c r="A60" s="63">
        <v>58</v>
      </c>
      <c r="B60" s="75"/>
      <c r="C60" s="79" t="s">
        <v>74</v>
      </c>
      <c r="D60" s="63" t="s">
        <v>6</v>
      </c>
      <c r="E60" s="63" t="s">
        <v>17</v>
      </c>
      <c r="F60" s="63"/>
      <c r="G60" s="67">
        <f>40+0</f>
        <v>40</v>
      </c>
      <c r="H60" s="71"/>
      <c r="I60" s="63"/>
      <c r="J60" s="60"/>
      <c r="K60" s="69">
        <v>0.21</v>
      </c>
      <c r="L60" s="63"/>
      <c r="M60" s="70" t="s">
        <v>17</v>
      </c>
      <c r="N60" s="27"/>
    </row>
    <row r="61" spans="1:14" s="44" customFormat="1" x14ac:dyDescent="0.3">
      <c r="A61" s="63">
        <v>59</v>
      </c>
      <c r="B61" s="75"/>
      <c r="C61" s="79" t="s">
        <v>75</v>
      </c>
      <c r="D61" s="63" t="s">
        <v>6</v>
      </c>
      <c r="E61" s="63" t="s">
        <v>17</v>
      </c>
      <c r="F61" s="63"/>
      <c r="G61" s="67">
        <f>80+0</f>
        <v>80</v>
      </c>
      <c r="H61" s="71"/>
      <c r="I61" s="63"/>
      <c r="J61" s="60"/>
      <c r="K61" s="69">
        <v>0.21</v>
      </c>
      <c r="L61" s="63"/>
      <c r="M61" s="81" t="s">
        <v>108</v>
      </c>
      <c r="N61" s="27"/>
    </row>
    <row r="62" spans="1:14" s="44" customFormat="1" x14ac:dyDescent="0.3">
      <c r="A62" s="63">
        <v>60</v>
      </c>
      <c r="B62" s="75"/>
      <c r="C62" s="65" t="s">
        <v>76</v>
      </c>
      <c r="D62" s="63" t="s">
        <v>6</v>
      </c>
      <c r="E62" s="63" t="s">
        <v>17</v>
      </c>
      <c r="F62" s="63"/>
      <c r="G62" s="67">
        <f>50+0</f>
        <v>50</v>
      </c>
      <c r="H62" s="71"/>
      <c r="I62" s="63"/>
      <c r="J62" s="60"/>
      <c r="K62" s="69">
        <v>0.21</v>
      </c>
      <c r="L62" s="63"/>
      <c r="M62" s="81" t="s">
        <v>109</v>
      </c>
      <c r="N62" s="27"/>
    </row>
    <row r="63" spans="1:14" s="44" customFormat="1" x14ac:dyDescent="0.3">
      <c r="A63" s="63">
        <v>61</v>
      </c>
      <c r="B63" s="75"/>
      <c r="C63" s="79" t="s">
        <v>77</v>
      </c>
      <c r="D63" s="63" t="s">
        <v>6</v>
      </c>
      <c r="E63" s="63" t="s">
        <v>17</v>
      </c>
      <c r="F63" s="63"/>
      <c r="G63" s="67">
        <f>80+0</f>
        <v>80</v>
      </c>
      <c r="H63" s="71"/>
      <c r="I63" s="63"/>
      <c r="J63" s="60"/>
      <c r="K63" s="69">
        <v>0.21</v>
      </c>
      <c r="L63" s="63"/>
      <c r="M63" s="70" t="s">
        <v>110</v>
      </c>
      <c r="N63" s="27"/>
    </row>
    <row r="64" spans="1:14" s="44" customFormat="1" x14ac:dyDescent="0.3">
      <c r="A64" s="63">
        <v>62</v>
      </c>
      <c r="B64" s="75"/>
      <c r="C64" s="65" t="s">
        <v>78</v>
      </c>
      <c r="D64" s="63" t="s">
        <v>6</v>
      </c>
      <c r="E64" s="63" t="s">
        <v>17</v>
      </c>
      <c r="F64" s="63"/>
      <c r="G64" s="67">
        <f>20+0</f>
        <v>20</v>
      </c>
      <c r="H64" s="71"/>
      <c r="I64" s="63"/>
      <c r="J64" s="60"/>
      <c r="K64" s="69">
        <v>0.21</v>
      </c>
      <c r="L64" s="63"/>
      <c r="M64" s="70" t="s">
        <v>110</v>
      </c>
      <c r="N64" s="27"/>
    </row>
    <row r="65" spans="1:14" s="44" customFormat="1" x14ac:dyDescent="0.3">
      <c r="A65" s="63">
        <v>63</v>
      </c>
      <c r="B65" s="75"/>
      <c r="C65" s="65" t="s">
        <v>79</v>
      </c>
      <c r="D65" s="63" t="s">
        <v>6</v>
      </c>
      <c r="E65" s="63" t="s">
        <v>17</v>
      </c>
      <c r="F65" s="63"/>
      <c r="G65" s="67">
        <f>20+0</f>
        <v>20</v>
      </c>
      <c r="H65" s="71"/>
      <c r="I65" s="63"/>
      <c r="J65" s="60"/>
      <c r="K65" s="69">
        <v>0.21</v>
      </c>
      <c r="L65" s="67"/>
      <c r="M65" s="70" t="s">
        <v>13</v>
      </c>
      <c r="N65" s="27"/>
    </row>
    <row r="66" spans="1:14" s="44" customFormat="1" x14ac:dyDescent="0.3">
      <c r="A66" s="63">
        <v>64</v>
      </c>
      <c r="B66" s="75"/>
      <c r="C66" s="65" t="s">
        <v>80</v>
      </c>
      <c r="D66" s="63" t="s">
        <v>6</v>
      </c>
      <c r="E66" s="63" t="s">
        <v>17</v>
      </c>
      <c r="F66" s="63"/>
      <c r="G66" s="67">
        <f>150+0</f>
        <v>150</v>
      </c>
      <c r="H66" s="71"/>
      <c r="I66" s="63"/>
      <c r="J66" s="60"/>
      <c r="K66" s="69">
        <v>0.21</v>
      </c>
      <c r="L66" s="63"/>
      <c r="M66" s="81" t="s">
        <v>111</v>
      </c>
      <c r="N66" s="27"/>
    </row>
    <row r="67" spans="1:14" s="44" customFormat="1" x14ac:dyDescent="0.3">
      <c r="A67" s="63">
        <v>65</v>
      </c>
      <c r="B67" s="75"/>
      <c r="C67" s="65" t="s">
        <v>81</v>
      </c>
      <c r="D67" s="63" t="s">
        <v>6</v>
      </c>
      <c r="E67" s="63" t="s">
        <v>17</v>
      </c>
      <c r="F67" s="82"/>
      <c r="G67" s="83">
        <f>200+0</f>
        <v>200</v>
      </c>
      <c r="H67" s="68"/>
      <c r="I67" s="82"/>
      <c r="J67" s="60"/>
      <c r="K67" s="84">
        <v>0.21</v>
      </c>
      <c r="L67" s="82"/>
      <c r="M67" s="81" t="s">
        <v>112</v>
      </c>
      <c r="N67" s="27"/>
    </row>
    <row r="68" spans="1:14" s="44" customFormat="1" ht="59.4" customHeight="1" thickBot="1" x14ac:dyDescent="0.35">
      <c r="A68" s="85">
        <v>66</v>
      </c>
      <c r="B68" s="86"/>
      <c r="C68" s="87" t="s">
        <v>82</v>
      </c>
      <c r="D68" s="85" t="s">
        <v>6</v>
      </c>
      <c r="E68" s="85" t="s">
        <v>17</v>
      </c>
      <c r="F68" s="85"/>
      <c r="G68" s="88">
        <f>200+0</f>
        <v>200</v>
      </c>
      <c r="H68" s="89"/>
      <c r="I68" s="85"/>
      <c r="J68" s="62"/>
      <c r="K68" s="90">
        <v>0.21</v>
      </c>
      <c r="L68" s="85"/>
      <c r="M68" s="91" t="s">
        <v>91</v>
      </c>
      <c r="N68" s="51"/>
    </row>
    <row r="69" spans="1:14" s="12" customFormat="1" ht="10.8" customHeight="1" thickBot="1" x14ac:dyDescent="0.25">
      <c r="A69" s="96" t="s">
        <v>83</v>
      </c>
      <c r="B69" s="97"/>
      <c r="C69" s="97"/>
      <c r="D69" s="97"/>
      <c r="E69" s="97"/>
      <c r="F69" s="97"/>
      <c r="G69" s="97"/>
      <c r="H69" s="97"/>
      <c r="I69" s="97"/>
      <c r="J69" s="97"/>
      <c r="K69" s="56">
        <f>SUM(J3:J68)</f>
        <v>0</v>
      </c>
      <c r="L69" s="57"/>
      <c r="M69" s="58"/>
      <c r="N69" s="59"/>
    </row>
    <row r="70" spans="1:14" s="35" customFormat="1" ht="10.8" thickBot="1" x14ac:dyDescent="0.25">
      <c r="A70" s="98" t="s">
        <v>84</v>
      </c>
      <c r="B70" s="98"/>
      <c r="C70" s="98"/>
      <c r="D70" s="98"/>
      <c r="E70" s="98"/>
      <c r="F70" s="98"/>
      <c r="G70" s="98"/>
      <c r="H70" s="98"/>
      <c r="I70" s="98"/>
      <c r="J70" s="98"/>
      <c r="K70" s="52">
        <f>ROUND(0.21*K69,2)</f>
        <v>0</v>
      </c>
      <c r="L70" s="53"/>
      <c r="M70" s="54"/>
      <c r="N70" s="55"/>
    </row>
    <row r="71" spans="1:14" s="35" customFormat="1" ht="11.4" thickTop="1" thickBot="1" x14ac:dyDescent="0.25">
      <c r="A71" s="99" t="s">
        <v>85</v>
      </c>
      <c r="B71" s="99"/>
      <c r="C71" s="99"/>
      <c r="D71" s="99"/>
      <c r="E71" s="99"/>
      <c r="F71" s="99"/>
      <c r="G71" s="99"/>
      <c r="H71" s="99"/>
      <c r="I71" s="99"/>
      <c r="J71" s="99"/>
      <c r="K71" s="48">
        <f>K69+K70</f>
        <v>0</v>
      </c>
      <c r="L71" s="36"/>
      <c r="M71" s="37"/>
      <c r="N71" s="38"/>
    </row>
    <row r="72" spans="1:14" ht="15" thickTop="1" x14ac:dyDescent="0.3">
      <c r="K72" s="50"/>
    </row>
    <row r="73" spans="1:14" x14ac:dyDescent="0.3">
      <c r="J73" s="44"/>
      <c r="K73" s="44"/>
      <c r="L73" s="44"/>
    </row>
    <row r="74" spans="1:14" x14ac:dyDescent="0.3">
      <c r="J74" s="44"/>
      <c r="K74" s="44"/>
      <c r="L74" s="44"/>
    </row>
    <row r="75" spans="1:14" x14ac:dyDescent="0.3">
      <c r="J75" s="44"/>
      <c r="K75" s="44"/>
      <c r="L75" s="44"/>
    </row>
    <row r="76" spans="1:14" x14ac:dyDescent="0.3">
      <c r="J76" s="44"/>
      <c r="K76" s="44"/>
      <c r="L76" s="44"/>
      <c r="M76" s="44"/>
    </row>
    <row r="77" spans="1:14" x14ac:dyDescent="0.3">
      <c r="J77" s="44"/>
      <c r="K77" s="44"/>
      <c r="L77" s="44"/>
      <c r="M77" s="44"/>
    </row>
    <row r="78" spans="1:14" x14ac:dyDescent="0.3">
      <c r="J78" s="44"/>
      <c r="K78" s="44"/>
      <c r="L78" s="44"/>
      <c r="M78" s="44"/>
    </row>
  </sheetData>
  <mergeCells count="3">
    <mergeCell ref="A69:J69"/>
    <mergeCell ref="A70:J70"/>
    <mergeCell ref="A71:J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9338-73B5-40CE-8018-4361394C2824}">
  <dimension ref="A1:N76"/>
  <sheetViews>
    <sheetView topLeftCell="A49" zoomScale="90" zoomScaleNormal="90" workbookViewId="0">
      <selection activeCell="C68" sqref="C68"/>
    </sheetView>
  </sheetViews>
  <sheetFormatPr defaultColWidth="15.5546875" defaultRowHeight="14.4" x14ac:dyDescent="0.3"/>
  <cols>
    <col min="1" max="1" width="6.6640625" style="44" customWidth="1"/>
    <col min="2" max="2" width="11.77734375" style="39" hidden="1" customWidth="1"/>
    <col min="3" max="3" width="90.109375" style="44" customWidth="1"/>
    <col min="4" max="4" width="4.88671875" style="44" bestFit="1" customWidth="1"/>
    <col min="5" max="5" width="9.77734375" style="44" bestFit="1" customWidth="1"/>
    <col min="6" max="6" width="9.5546875" style="44" customWidth="1"/>
    <col min="7" max="7" width="12" style="44" hidden="1" customWidth="1"/>
    <col min="8" max="8" width="12" style="44" customWidth="1"/>
    <col min="9" max="9" width="25.6640625" style="44" hidden="1" customWidth="1"/>
    <col min="10" max="10" width="13.33203125" style="49" customWidth="1"/>
    <col min="11" max="11" width="13.88671875" style="44" bestFit="1" customWidth="1"/>
    <col min="12" max="12" width="9.109375" style="44" hidden="1" customWidth="1"/>
    <col min="13" max="13" width="48.6640625" style="44" bestFit="1" customWidth="1"/>
    <col min="14" max="14" width="11.5546875" style="44" bestFit="1" customWidth="1"/>
    <col min="15" max="16384" width="15.5546875" style="44"/>
  </cols>
  <sheetData>
    <row r="1" spans="1:14" s="12" customFormat="1" ht="22.2" x14ac:dyDescent="0.2">
      <c r="A1" s="1" t="s">
        <v>113</v>
      </c>
      <c r="B1" s="4" t="s">
        <v>0</v>
      </c>
      <c r="C1" s="4" t="s">
        <v>114</v>
      </c>
      <c r="D1" s="2" t="s">
        <v>1</v>
      </c>
      <c r="E1" s="3" t="s">
        <v>2</v>
      </c>
      <c r="F1" s="3" t="s">
        <v>117</v>
      </c>
      <c r="G1" s="4" t="s">
        <v>3</v>
      </c>
      <c r="H1" s="5" t="s">
        <v>118</v>
      </c>
      <c r="I1" s="6" t="s">
        <v>4</v>
      </c>
      <c r="J1" s="7" t="s">
        <v>119</v>
      </c>
      <c r="K1" s="8" t="s">
        <v>120</v>
      </c>
      <c r="L1" s="9" t="s">
        <v>5</v>
      </c>
      <c r="M1" s="10" t="s">
        <v>121</v>
      </c>
      <c r="N1" s="11" t="s">
        <v>122</v>
      </c>
    </row>
    <row r="2" spans="1:14" s="12" customFormat="1" ht="10.199999999999999" x14ac:dyDescent="0.2">
      <c r="A2" s="13"/>
      <c r="B2" s="14"/>
      <c r="C2" s="15"/>
      <c r="D2" s="16"/>
      <c r="E2" s="16"/>
      <c r="F2" s="17"/>
      <c r="G2" s="18"/>
      <c r="H2" s="18"/>
      <c r="I2" s="17"/>
      <c r="J2" s="19"/>
      <c r="K2" s="20"/>
      <c r="L2" s="21"/>
      <c r="M2" s="22"/>
      <c r="N2" s="23"/>
    </row>
    <row r="3" spans="1:14" x14ac:dyDescent="0.3">
      <c r="A3" s="63">
        <v>1</v>
      </c>
      <c r="B3" s="25" t="s">
        <v>7</v>
      </c>
      <c r="C3" s="93" t="s">
        <v>150</v>
      </c>
      <c r="D3" s="63" t="s">
        <v>115</v>
      </c>
      <c r="E3" s="63" t="s">
        <v>116</v>
      </c>
      <c r="F3" s="67">
        <f>20+0</f>
        <v>20</v>
      </c>
      <c r="G3" s="63"/>
      <c r="H3" s="68"/>
      <c r="I3" s="63"/>
      <c r="J3" s="60"/>
      <c r="K3" s="69">
        <v>0.21</v>
      </c>
      <c r="L3" s="63"/>
      <c r="M3" s="67" t="s">
        <v>125</v>
      </c>
      <c r="N3" s="45"/>
    </row>
    <row r="4" spans="1:14" x14ac:dyDescent="0.3">
      <c r="A4" s="63">
        <v>2</v>
      </c>
      <c r="B4" s="25"/>
      <c r="C4" s="93" t="s">
        <v>151</v>
      </c>
      <c r="D4" s="63" t="s">
        <v>115</v>
      </c>
      <c r="E4" s="63" t="s">
        <v>116</v>
      </c>
      <c r="F4" s="67">
        <f>6+0</f>
        <v>6</v>
      </c>
      <c r="G4" s="63"/>
      <c r="H4" s="71"/>
      <c r="I4" s="63"/>
      <c r="J4" s="60"/>
      <c r="K4" s="69">
        <v>0.21</v>
      </c>
      <c r="L4" s="63"/>
      <c r="M4" s="63" t="s">
        <v>126</v>
      </c>
      <c r="N4" s="45"/>
    </row>
    <row r="5" spans="1:14" x14ac:dyDescent="0.3">
      <c r="A5" s="63">
        <v>3</v>
      </c>
      <c r="B5" s="26">
        <v>9982</v>
      </c>
      <c r="C5" s="93" t="s">
        <v>152</v>
      </c>
      <c r="D5" s="63" t="s">
        <v>115</v>
      </c>
      <c r="E5" s="63" t="s">
        <v>116</v>
      </c>
      <c r="F5" s="67">
        <f>10+0</f>
        <v>10</v>
      </c>
      <c r="G5" s="63"/>
      <c r="H5" s="73"/>
      <c r="I5" s="63"/>
      <c r="J5" s="60"/>
      <c r="K5" s="69">
        <v>0.21</v>
      </c>
      <c r="L5" s="74"/>
      <c r="M5" s="63" t="s">
        <v>116</v>
      </c>
      <c r="N5" s="45"/>
    </row>
    <row r="6" spans="1:14" s="41" customFormat="1" x14ac:dyDescent="0.3">
      <c r="A6" s="63">
        <v>4</v>
      </c>
      <c r="B6" s="40">
        <v>8014</v>
      </c>
      <c r="C6" s="93" t="s">
        <v>153</v>
      </c>
      <c r="D6" s="63" t="s">
        <v>115</v>
      </c>
      <c r="E6" s="63" t="s">
        <v>116</v>
      </c>
      <c r="F6" s="67">
        <f>5+0</f>
        <v>5</v>
      </c>
      <c r="G6" s="67"/>
      <c r="H6" s="73"/>
      <c r="I6" s="67"/>
      <c r="J6" s="60"/>
      <c r="K6" s="76">
        <v>0.21</v>
      </c>
      <c r="L6" s="67"/>
      <c r="M6" s="63" t="s">
        <v>127</v>
      </c>
      <c r="N6" s="27"/>
    </row>
    <row r="7" spans="1:14" x14ac:dyDescent="0.3">
      <c r="A7" s="63">
        <v>5</v>
      </c>
      <c r="B7" s="28">
        <v>9150</v>
      </c>
      <c r="C7" s="93" t="s">
        <v>154</v>
      </c>
      <c r="D7" s="63" t="s">
        <v>115</v>
      </c>
      <c r="E7" s="63" t="s">
        <v>116</v>
      </c>
      <c r="F7" s="67">
        <f>50+0</f>
        <v>50</v>
      </c>
      <c r="G7" s="63"/>
      <c r="H7" s="71"/>
      <c r="I7" s="63"/>
      <c r="J7" s="60"/>
      <c r="K7" s="69">
        <v>0.21</v>
      </c>
      <c r="L7" s="63"/>
      <c r="M7" s="63" t="s">
        <v>128</v>
      </c>
      <c r="N7" s="45"/>
    </row>
    <row r="8" spans="1:14" x14ac:dyDescent="0.3">
      <c r="A8" s="63">
        <v>6</v>
      </c>
      <c r="B8" s="28"/>
      <c r="C8" s="93" t="s">
        <v>155</v>
      </c>
      <c r="D8" s="63" t="s">
        <v>115</v>
      </c>
      <c r="E8" s="63" t="s">
        <v>116</v>
      </c>
      <c r="F8" s="67">
        <f>50+0</f>
        <v>50</v>
      </c>
      <c r="G8" s="67"/>
      <c r="H8" s="73"/>
      <c r="I8" s="67"/>
      <c r="J8" s="61"/>
      <c r="K8" s="76">
        <v>0.21</v>
      </c>
      <c r="L8" s="78"/>
      <c r="M8" s="63" t="s">
        <v>129</v>
      </c>
      <c r="N8" s="45"/>
    </row>
    <row r="9" spans="1:14" x14ac:dyDescent="0.3">
      <c r="A9" s="63">
        <v>7</v>
      </c>
      <c r="B9" s="28"/>
      <c r="C9" s="94" t="s">
        <v>156</v>
      </c>
      <c r="D9" s="63" t="s">
        <v>115</v>
      </c>
      <c r="E9" s="63" t="s">
        <v>116</v>
      </c>
      <c r="F9" s="67">
        <f>40+0</f>
        <v>40</v>
      </c>
      <c r="G9" s="67"/>
      <c r="H9" s="73"/>
      <c r="I9" s="67"/>
      <c r="J9" s="61"/>
      <c r="K9" s="76">
        <v>0.21</v>
      </c>
      <c r="L9" s="78"/>
      <c r="M9" s="63" t="s">
        <v>130</v>
      </c>
      <c r="N9" s="45"/>
    </row>
    <row r="10" spans="1:14" x14ac:dyDescent="0.3">
      <c r="A10" s="63">
        <v>8</v>
      </c>
      <c r="B10" s="25" t="s">
        <v>8</v>
      </c>
      <c r="C10" s="94" t="s">
        <v>156</v>
      </c>
      <c r="D10" s="63" t="s">
        <v>115</v>
      </c>
      <c r="E10" s="63" t="s">
        <v>116</v>
      </c>
      <c r="F10" s="67">
        <f>150+0</f>
        <v>150</v>
      </c>
      <c r="G10" s="67"/>
      <c r="H10" s="73"/>
      <c r="I10" s="67"/>
      <c r="J10" s="61"/>
      <c r="K10" s="76">
        <v>0.21</v>
      </c>
      <c r="L10" s="78"/>
      <c r="M10" s="63" t="s">
        <v>131</v>
      </c>
      <c r="N10" s="45"/>
    </row>
    <row r="11" spans="1:14" x14ac:dyDescent="0.3">
      <c r="A11" s="63">
        <v>9</v>
      </c>
      <c r="B11" s="28">
        <v>8029</v>
      </c>
      <c r="C11" s="93" t="s">
        <v>157</v>
      </c>
      <c r="D11" s="63" t="s">
        <v>115</v>
      </c>
      <c r="E11" s="63" t="s">
        <v>116</v>
      </c>
      <c r="F11" s="67">
        <f>40+0</f>
        <v>40</v>
      </c>
      <c r="G11" s="67"/>
      <c r="H11" s="73"/>
      <c r="I11" s="67"/>
      <c r="J11" s="61"/>
      <c r="K11" s="76">
        <v>0.21</v>
      </c>
      <c r="L11" s="78"/>
      <c r="M11" s="63" t="s">
        <v>116</v>
      </c>
      <c r="N11" s="45"/>
    </row>
    <row r="12" spans="1:14" ht="12" customHeight="1" x14ac:dyDescent="0.3">
      <c r="A12" s="63">
        <v>10</v>
      </c>
      <c r="B12" s="28">
        <v>8017</v>
      </c>
      <c r="C12" s="94" t="s">
        <v>158</v>
      </c>
      <c r="D12" s="63" t="s">
        <v>115</v>
      </c>
      <c r="E12" s="63" t="s">
        <v>116</v>
      </c>
      <c r="F12" s="67">
        <f>60+0</f>
        <v>60</v>
      </c>
      <c r="G12" s="67"/>
      <c r="H12" s="73"/>
      <c r="I12" s="67"/>
      <c r="J12" s="61"/>
      <c r="K12" s="76">
        <v>0.21</v>
      </c>
      <c r="L12" s="78"/>
      <c r="M12" s="63" t="s">
        <v>132</v>
      </c>
      <c r="N12" s="45"/>
    </row>
    <row r="13" spans="1:14" x14ac:dyDescent="0.3">
      <c r="A13" s="63">
        <v>11</v>
      </c>
      <c r="B13" s="28"/>
      <c r="C13" s="93" t="s">
        <v>159</v>
      </c>
      <c r="D13" s="63" t="s">
        <v>115</v>
      </c>
      <c r="E13" s="63" t="s">
        <v>116</v>
      </c>
      <c r="F13" s="67">
        <f>40+0</f>
        <v>40</v>
      </c>
      <c r="G13" s="67">
        <v>9.43</v>
      </c>
      <c r="H13" s="73"/>
      <c r="I13" s="67"/>
      <c r="J13" s="61"/>
      <c r="K13" s="76">
        <v>0.21</v>
      </c>
      <c r="L13" s="78"/>
      <c r="M13" s="63" t="s">
        <v>133</v>
      </c>
      <c r="N13" s="45"/>
    </row>
    <row r="14" spans="1:14" x14ac:dyDescent="0.3">
      <c r="A14" s="63">
        <v>12</v>
      </c>
      <c r="B14" s="40"/>
      <c r="C14" s="95" t="s">
        <v>160</v>
      </c>
      <c r="D14" s="63" t="s">
        <v>115</v>
      </c>
      <c r="E14" s="63" t="s">
        <v>116</v>
      </c>
      <c r="F14" s="67">
        <f>30+0</f>
        <v>30</v>
      </c>
      <c r="G14" s="67">
        <v>33.21</v>
      </c>
      <c r="H14" s="73"/>
      <c r="I14" s="67"/>
      <c r="J14" s="61"/>
      <c r="K14" s="76">
        <v>0.21</v>
      </c>
      <c r="L14" s="78"/>
      <c r="M14" s="63" t="s">
        <v>134</v>
      </c>
      <c r="N14" s="45"/>
    </row>
    <row r="15" spans="1:14" x14ac:dyDescent="0.3">
      <c r="A15" s="63">
        <v>13</v>
      </c>
      <c r="B15" s="40">
        <v>10521</v>
      </c>
      <c r="C15" s="93" t="s">
        <v>161</v>
      </c>
      <c r="D15" s="63" t="s">
        <v>115</v>
      </c>
      <c r="E15" s="63" t="s">
        <v>116</v>
      </c>
      <c r="F15" s="67">
        <f>40+0</f>
        <v>40</v>
      </c>
      <c r="G15" s="67"/>
      <c r="H15" s="73"/>
      <c r="I15" s="67"/>
      <c r="J15" s="61"/>
      <c r="K15" s="76">
        <v>0.21</v>
      </c>
      <c r="L15" s="78"/>
      <c r="M15" s="63" t="s">
        <v>135</v>
      </c>
      <c r="N15" s="45"/>
    </row>
    <row r="16" spans="1:14" x14ac:dyDescent="0.3">
      <c r="A16" s="63">
        <v>14</v>
      </c>
      <c r="B16" s="40"/>
      <c r="C16" s="93" t="s">
        <v>162</v>
      </c>
      <c r="D16" s="63" t="s">
        <v>115</v>
      </c>
      <c r="E16" s="63" t="s">
        <v>116</v>
      </c>
      <c r="F16" s="67">
        <f>150+0</f>
        <v>150</v>
      </c>
      <c r="G16" s="67"/>
      <c r="H16" s="73"/>
      <c r="I16" s="67"/>
      <c r="J16" s="61"/>
      <c r="K16" s="76">
        <v>0.21</v>
      </c>
      <c r="L16" s="78"/>
      <c r="M16" s="63" t="s">
        <v>132</v>
      </c>
      <c r="N16" s="45"/>
    </row>
    <row r="17" spans="1:14" x14ac:dyDescent="0.3">
      <c r="A17" s="63">
        <v>15</v>
      </c>
      <c r="B17" s="40"/>
      <c r="C17" s="94" t="s">
        <v>163</v>
      </c>
      <c r="D17" s="63" t="s">
        <v>115</v>
      </c>
      <c r="E17" s="63" t="s">
        <v>116</v>
      </c>
      <c r="F17" s="67">
        <f>30+0</f>
        <v>30</v>
      </c>
      <c r="G17" s="63"/>
      <c r="H17" s="71"/>
      <c r="I17" s="63"/>
      <c r="J17" s="60"/>
      <c r="K17" s="69">
        <v>0.21</v>
      </c>
      <c r="L17" s="63"/>
      <c r="M17" s="63" t="s">
        <v>116</v>
      </c>
      <c r="N17" s="45"/>
    </row>
    <row r="18" spans="1:14" x14ac:dyDescent="0.3">
      <c r="A18" s="63">
        <v>16</v>
      </c>
      <c r="B18" s="40"/>
      <c r="C18" s="94" t="s">
        <v>164</v>
      </c>
      <c r="D18" s="63" t="s">
        <v>115</v>
      </c>
      <c r="E18" s="63" t="s">
        <v>116</v>
      </c>
      <c r="F18" s="67">
        <f>100+0</f>
        <v>100</v>
      </c>
      <c r="G18" s="63"/>
      <c r="H18" s="71"/>
      <c r="I18" s="63"/>
      <c r="J18" s="60"/>
      <c r="K18" s="69">
        <v>0.21</v>
      </c>
      <c r="L18" s="63"/>
      <c r="M18" s="63" t="s">
        <v>116</v>
      </c>
      <c r="N18" s="45"/>
    </row>
    <row r="19" spans="1:14" x14ac:dyDescent="0.3">
      <c r="A19" s="63">
        <v>17</v>
      </c>
      <c r="B19" s="28">
        <v>8023</v>
      </c>
      <c r="C19" s="93" t="s">
        <v>165</v>
      </c>
      <c r="D19" s="63" t="s">
        <v>115</v>
      </c>
      <c r="E19" s="63" t="s">
        <v>116</v>
      </c>
      <c r="F19" s="67">
        <f>80+0</f>
        <v>80</v>
      </c>
      <c r="G19" s="63"/>
      <c r="H19" s="71"/>
      <c r="I19" s="63"/>
      <c r="J19" s="60"/>
      <c r="K19" s="69">
        <v>0.21</v>
      </c>
      <c r="L19" s="63"/>
      <c r="M19" s="63" t="s">
        <v>136</v>
      </c>
      <c r="N19" s="45"/>
    </row>
    <row r="20" spans="1:14" x14ac:dyDescent="0.3">
      <c r="A20" s="63">
        <v>18</v>
      </c>
      <c r="B20" s="28">
        <v>8615</v>
      </c>
      <c r="C20" s="93" t="s">
        <v>166</v>
      </c>
      <c r="D20" s="63" t="s">
        <v>115</v>
      </c>
      <c r="E20" s="63" t="s">
        <v>116</v>
      </c>
      <c r="F20" s="67">
        <f>50+0</f>
        <v>50</v>
      </c>
      <c r="G20" s="63"/>
      <c r="H20" s="71"/>
      <c r="I20" s="63"/>
      <c r="J20" s="60"/>
      <c r="K20" s="69">
        <v>0.21</v>
      </c>
      <c r="L20" s="63"/>
      <c r="M20" s="92" t="s">
        <v>137</v>
      </c>
      <c r="N20" s="45"/>
    </row>
    <row r="21" spans="1:14" x14ac:dyDescent="0.3">
      <c r="A21" s="63">
        <v>19</v>
      </c>
      <c r="B21" s="28">
        <v>6076</v>
      </c>
      <c r="C21" s="93" t="s">
        <v>167</v>
      </c>
      <c r="D21" s="63" t="s">
        <v>115</v>
      </c>
      <c r="E21" s="63" t="s">
        <v>116</v>
      </c>
      <c r="F21" s="67">
        <f t="shared" ref="F21:F29" si="0">60+0</f>
        <v>60</v>
      </c>
      <c r="G21" s="63"/>
      <c r="H21" s="71"/>
      <c r="I21" s="63"/>
      <c r="J21" s="60"/>
      <c r="K21" s="69">
        <v>0.21</v>
      </c>
      <c r="L21" s="63"/>
      <c r="M21" s="63" t="s">
        <v>116</v>
      </c>
      <c r="N21" s="45"/>
    </row>
    <row r="22" spans="1:14" x14ac:dyDescent="0.3">
      <c r="A22" s="63">
        <v>20</v>
      </c>
      <c r="B22" s="28">
        <v>6080</v>
      </c>
      <c r="C22" s="93" t="s">
        <v>168</v>
      </c>
      <c r="D22" s="63" t="s">
        <v>115</v>
      </c>
      <c r="E22" s="63" t="s">
        <v>116</v>
      </c>
      <c r="F22" s="67">
        <f t="shared" si="0"/>
        <v>60</v>
      </c>
      <c r="G22" s="63"/>
      <c r="H22" s="71"/>
      <c r="I22" s="63"/>
      <c r="J22" s="60"/>
      <c r="K22" s="69">
        <v>0.21</v>
      </c>
      <c r="L22" s="63"/>
      <c r="M22" s="63" t="s">
        <v>116</v>
      </c>
      <c r="N22" s="45"/>
    </row>
    <row r="23" spans="1:14" x14ac:dyDescent="0.3">
      <c r="A23" s="63">
        <v>21</v>
      </c>
      <c r="B23" s="28">
        <v>6078</v>
      </c>
      <c r="C23" s="93" t="s">
        <v>169</v>
      </c>
      <c r="D23" s="63" t="s">
        <v>115</v>
      </c>
      <c r="E23" s="63" t="s">
        <v>116</v>
      </c>
      <c r="F23" s="67">
        <f t="shared" si="0"/>
        <v>60</v>
      </c>
      <c r="G23" s="63"/>
      <c r="H23" s="71"/>
      <c r="I23" s="63"/>
      <c r="J23" s="60"/>
      <c r="K23" s="69">
        <v>0.21</v>
      </c>
      <c r="L23" s="63"/>
      <c r="M23" s="63" t="s">
        <v>116</v>
      </c>
      <c r="N23" s="45"/>
    </row>
    <row r="24" spans="1:14" x14ac:dyDescent="0.3">
      <c r="A24" s="63">
        <v>22</v>
      </c>
      <c r="B24" s="28">
        <v>6077</v>
      </c>
      <c r="C24" s="93" t="s">
        <v>170</v>
      </c>
      <c r="D24" s="63" t="s">
        <v>115</v>
      </c>
      <c r="E24" s="63" t="s">
        <v>116</v>
      </c>
      <c r="F24" s="67">
        <f t="shared" si="0"/>
        <v>60</v>
      </c>
      <c r="G24" s="63"/>
      <c r="H24" s="71"/>
      <c r="I24" s="63"/>
      <c r="J24" s="60"/>
      <c r="K24" s="69">
        <v>0.21</v>
      </c>
      <c r="L24" s="63"/>
      <c r="M24" s="63" t="s">
        <v>116</v>
      </c>
      <c r="N24" s="45"/>
    </row>
    <row r="25" spans="1:14" x14ac:dyDescent="0.3">
      <c r="A25" s="63">
        <v>23</v>
      </c>
      <c r="B25" s="28">
        <v>8611</v>
      </c>
      <c r="C25" s="93" t="s">
        <v>171</v>
      </c>
      <c r="D25" s="63" t="s">
        <v>115</v>
      </c>
      <c r="E25" s="63" t="s">
        <v>116</v>
      </c>
      <c r="F25" s="67">
        <f t="shared" si="0"/>
        <v>60</v>
      </c>
      <c r="G25" s="63"/>
      <c r="H25" s="71"/>
      <c r="I25" s="63"/>
      <c r="J25" s="60"/>
      <c r="K25" s="69">
        <v>0.21</v>
      </c>
      <c r="L25" s="63"/>
      <c r="M25" s="63" t="s">
        <v>116</v>
      </c>
      <c r="N25" s="45"/>
    </row>
    <row r="26" spans="1:14" x14ac:dyDescent="0.3">
      <c r="A26" s="63">
        <v>24</v>
      </c>
      <c r="B26" s="28">
        <v>8612</v>
      </c>
      <c r="C26" s="93" t="s">
        <v>172</v>
      </c>
      <c r="D26" s="63" t="s">
        <v>115</v>
      </c>
      <c r="E26" s="63" t="s">
        <v>116</v>
      </c>
      <c r="F26" s="67">
        <f t="shared" si="0"/>
        <v>60</v>
      </c>
      <c r="G26" s="63"/>
      <c r="H26" s="71"/>
      <c r="I26" s="63"/>
      <c r="J26" s="60"/>
      <c r="K26" s="69">
        <v>0.21</v>
      </c>
      <c r="L26" s="63"/>
      <c r="M26" s="63" t="s">
        <v>116</v>
      </c>
      <c r="N26" s="45"/>
    </row>
    <row r="27" spans="1:14" x14ac:dyDescent="0.3">
      <c r="A27" s="63">
        <v>25</v>
      </c>
      <c r="B27" s="28">
        <v>6079</v>
      </c>
      <c r="C27" s="93" t="s">
        <v>173</v>
      </c>
      <c r="D27" s="63" t="s">
        <v>115</v>
      </c>
      <c r="E27" s="63" t="s">
        <v>116</v>
      </c>
      <c r="F27" s="67">
        <f t="shared" si="0"/>
        <v>60</v>
      </c>
      <c r="G27" s="63"/>
      <c r="H27" s="71"/>
      <c r="I27" s="63"/>
      <c r="J27" s="60"/>
      <c r="K27" s="69">
        <v>0.21</v>
      </c>
      <c r="L27" s="63"/>
      <c r="M27" s="63" t="s">
        <v>116</v>
      </c>
      <c r="N27" s="45"/>
    </row>
    <row r="28" spans="1:14" x14ac:dyDescent="0.3">
      <c r="A28" s="63">
        <v>26</v>
      </c>
      <c r="B28" s="28">
        <v>8613</v>
      </c>
      <c r="C28" s="93" t="s">
        <v>174</v>
      </c>
      <c r="D28" s="63" t="s">
        <v>115</v>
      </c>
      <c r="E28" s="63" t="s">
        <v>116</v>
      </c>
      <c r="F28" s="67">
        <f t="shared" si="0"/>
        <v>60</v>
      </c>
      <c r="G28" s="63"/>
      <c r="H28" s="71"/>
      <c r="I28" s="63"/>
      <c r="J28" s="60"/>
      <c r="K28" s="69">
        <v>0.21</v>
      </c>
      <c r="L28" s="63"/>
      <c r="M28" s="63" t="s">
        <v>116</v>
      </c>
      <c r="N28" s="45"/>
    </row>
    <row r="29" spans="1:14" x14ac:dyDescent="0.3">
      <c r="A29" s="63">
        <v>27</v>
      </c>
      <c r="B29" s="28">
        <v>8614</v>
      </c>
      <c r="C29" s="93" t="s">
        <v>175</v>
      </c>
      <c r="D29" s="63" t="s">
        <v>115</v>
      </c>
      <c r="E29" s="63" t="s">
        <v>116</v>
      </c>
      <c r="F29" s="67">
        <f t="shared" si="0"/>
        <v>60</v>
      </c>
      <c r="G29" s="63"/>
      <c r="H29" s="71"/>
      <c r="I29" s="63"/>
      <c r="J29" s="60"/>
      <c r="K29" s="69">
        <v>0.21</v>
      </c>
      <c r="L29" s="63"/>
      <c r="M29" s="63" t="s">
        <v>116</v>
      </c>
      <c r="N29" s="45"/>
    </row>
    <row r="30" spans="1:14" x14ac:dyDescent="0.3">
      <c r="A30" s="63">
        <v>28</v>
      </c>
      <c r="B30" s="28">
        <v>8605</v>
      </c>
      <c r="C30" s="93" t="s">
        <v>176</v>
      </c>
      <c r="D30" s="63" t="s">
        <v>115</v>
      </c>
      <c r="E30" s="63" t="s">
        <v>116</v>
      </c>
      <c r="F30" s="67">
        <f t="shared" ref="F30:F36" si="1">50+0</f>
        <v>50</v>
      </c>
      <c r="G30" s="63"/>
      <c r="H30" s="71"/>
      <c r="I30" s="63"/>
      <c r="J30" s="60"/>
      <c r="K30" s="69">
        <v>0.21</v>
      </c>
      <c r="L30" s="63"/>
      <c r="M30" s="63" t="s">
        <v>116</v>
      </c>
      <c r="N30" s="45"/>
    </row>
    <row r="31" spans="1:14" x14ac:dyDescent="0.3">
      <c r="A31" s="63">
        <v>29</v>
      </c>
      <c r="B31" s="28">
        <v>8606</v>
      </c>
      <c r="C31" s="93" t="s">
        <v>177</v>
      </c>
      <c r="D31" s="63" t="s">
        <v>115</v>
      </c>
      <c r="E31" s="63" t="s">
        <v>116</v>
      </c>
      <c r="F31" s="67">
        <f t="shared" si="1"/>
        <v>50</v>
      </c>
      <c r="G31" s="63"/>
      <c r="H31" s="71"/>
      <c r="I31" s="63"/>
      <c r="J31" s="60"/>
      <c r="K31" s="69">
        <v>0.21</v>
      </c>
      <c r="L31" s="63"/>
      <c r="M31" s="63" t="s">
        <v>116</v>
      </c>
      <c r="N31" s="45"/>
    </row>
    <row r="32" spans="1:14" x14ac:dyDescent="0.3">
      <c r="A32" s="63">
        <v>30</v>
      </c>
      <c r="B32" s="28">
        <v>8607</v>
      </c>
      <c r="C32" s="93" t="s">
        <v>178</v>
      </c>
      <c r="D32" s="63" t="s">
        <v>115</v>
      </c>
      <c r="E32" s="63" t="s">
        <v>116</v>
      </c>
      <c r="F32" s="67">
        <f t="shared" si="1"/>
        <v>50</v>
      </c>
      <c r="G32" s="63"/>
      <c r="H32" s="71"/>
      <c r="I32" s="63"/>
      <c r="J32" s="60"/>
      <c r="K32" s="69">
        <v>0.21</v>
      </c>
      <c r="L32" s="63"/>
      <c r="M32" s="63" t="s">
        <v>116</v>
      </c>
      <c r="N32" s="45"/>
    </row>
    <row r="33" spans="1:14" x14ac:dyDescent="0.3">
      <c r="A33" s="63">
        <v>31</v>
      </c>
      <c r="B33" s="28">
        <v>8609</v>
      </c>
      <c r="C33" s="93" t="s">
        <v>179</v>
      </c>
      <c r="D33" s="63" t="s">
        <v>115</v>
      </c>
      <c r="E33" s="63" t="s">
        <v>116</v>
      </c>
      <c r="F33" s="67">
        <f t="shared" si="1"/>
        <v>50</v>
      </c>
      <c r="G33" s="63"/>
      <c r="H33" s="71"/>
      <c r="I33" s="63"/>
      <c r="J33" s="60"/>
      <c r="K33" s="69">
        <v>0.21</v>
      </c>
      <c r="L33" s="63"/>
      <c r="M33" s="63" t="s">
        <v>116</v>
      </c>
      <c r="N33" s="45"/>
    </row>
    <row r="34" spans="1:14" x14ac:dyDescent="0.3">
      <c r="A34" s="63">
        <v>32</v>
      </c>
      <c r="B34" s="28">
        <v>8610</v>
      </c>
      <c r="C34" s="93" t="s">
        <v>180</v>
      </c>
      <c r="D34" s="63" t="s">
        <v>115</v>
      </c>
      <c r="E34" s="63" t="s">
        <v>116</v>
      </c>
      <c r="F34" s="67">
        <f t="shared" si="1"/>
        <v>50</v>
      </c>
      <c r="G34" s="63"/>
      <c r="H34" s="71"/>
      <c r="I34" s="63"/>
      <c r="J34" s="60"/>
      <c r="K34" s="69">
        <v>0.21</v>
      </c>
      <c r="L34" s="63"/>
      <c r="M34" s="63" t="s">
        <v>116</v>
      </c>
      <c r="N34" s="45"/>
    </row>
    <row r="35" spans="1:14" x14ac:dyDescent="0.3">
      <c r="A35" s="63">
        <v>33</v>
      </c>
      <c r="B35" s="28">
        <v>8604</v>
      </c>
      <c r="C35" s="93" t="s">
        <v>181</v>
      </c>
      <c r="D35" s="63" t="s">
        <v>115</v>
      </c>
      <c r="E35" s="63" t="s">
        <v>116</v>
      </c>
      <c r="F35" s="67">
        <f t="shared" si="1"/>
        <v>50</v>
      </c>
      <c r="G35" s="63"/>
      <c r="H35" s="71"/>
      <c r="I35" s="63"/>
      <c r="J35" s="60"/>
      <c r="K35" s="69">
        <v>0.21</v>
      </c>
      <c r="L35" s="63"/>
      <c r="M35" s="63" t="s">
        <v>116</v>
      </c>
      <c r="N35" s="45"/>
    </row>
    <row r="36" spans="1:14" x14ac:dyDescent="0.3">
      <c r="A36" s="63">
        <v>34</v>
      </c>
      <c r="B36" s="28">
        <v>8608</v>
      </c>
      <c r="C36" s="93" t="s">
        <v>182</v>
      </c>
      <c r="D36" s="63" t="s">
        <v>115</v>
      </c>
      <c r="E36" s="63" t="s">
        <v>116</v>
      </c>
      <c r="F36" s="67">
        <f t="shared" si="1"/>
        <v>50</v>
      </c>
      <c r="G36" s="63"/>
      <c r="H36" s="71"/>
      <c r="I36" s="63"/>
      <c r="J36" s="60"/>
      <c r="K36" s="69">
        <v>0.21</v>
      </c>
      <c r="L36" s="63"/>
      <c r="M36" s="63" t="s">
        <v>116</v>
      </c>
      <c r="N36" s="45"/>
    </row>
    <row r="37" spans="1:14" x14ac:dyDescent="0.3">
      <c r="A37" s="63">
        <v>35</v>
      </c>
      <c r="B37" s="28">
        <v>8032</v>
      </c>
      <c r="C37" s="93" t="s">
        <v>183</v>
      </c>
      <c r="D37" s="63" t="s">
        <v>115</v>
      </c>
      <c r="E37" s="63" t="s">
        <v>116</v>
      </c>
      <c r="F37" s="67">
        <f>150+0</f>
        <v>150</v>
      </c>
      <c r="G37" s="63"/>
      <c r="H37" s="71"/>
      <c r="I37" s="63"/>
      <c r="J37" s="60"/>
      <c r="K37" s="69">
        <v>0.21</v>
      </c>
      <c r="L37" s="63"/>
      <c r="M37" s="63" t="s">
        <v>116</v>
      </c>
      <c r="N37" s="45"/>
    </row>
    <row r="38" spans="1:14" x14ac:dyDescent="0.3">
      <c r="A38" s="63">
        <v>36</v>
      </c>
      <c r="B38" s="28">
        <v>8033</v>
      </c>
      <c r="C38" s="93" t="s">
        <v>184</v>
      </c>
      <c r="D38" s="63" t="s">
        <v>115</v>
      </c>
      <c r="E38" s="63" t="s">
        <v>116</v>
      </c>
      <c r="F38" s="67">
        <f>20+0</f>
        <v>20</v>
      </c>
      <c r="G38" s="63"/>
      <c r="H38" s="71"/>
      <c r="I38" s="63"/>
      <c r="J38" s="60"/>
      <c r="K38" s="69">
        <v>0.21</v>
      </c>
      <c r="L38" s="63"/>
      <c r="M38" s="63" t="s">
        <v>116</v>
      </c>
      <c r="N38" s="45"/>
    </row>
    <row r="39" spans="1:14" x14ac:dyDescent="0.3">
      <c r="A39" s="63">
        <v>37</v>
      </c>
      <c r="B39" s="28">
        <v>8034</v>
      </c>
      <c r="C39" s="93" t="s">
        <v>185</v>
      </c>
      <c r="D39" s="63" t="s">
        <v>115</v>
      </c>
      <c r="E39" s="63" t="s">
        <v>116</v>
      </c>
      <c r="F39" s="67">
        <f>20+0</f>
        <v>20</v>
      </c>
      <c r="G39" s="63"/>
      <c r="H39" s="71"/>
      <c r="I39" s="63"/>
      <c r="J39" s="60"/>
      <c r="K39" s="69">
        <v>0.21</v>
      </c>
      <c r="L39" s="63"/>
      <c r="M39" s="63" t="s">
        <v>116</v>
      </c>
      <c r="N39" s="45"/>
    </row>
    <row r="40" spans="1:14" x14ac:dyDescent="0.3">
      <c r="A40" s="63">
        <v>38</v>
      </c>
      <c r="B40" s="28"/>
      <c r="C40" s="94" t="s">
        <v>186</v>
      </c>
      <c r="D40" s="63" t="s">
        <v>115</v>
      </c>
      <c r="E40" s="63" t="s">
        <v>116</v>
      </c>
      <c r="F40" s="67">
        <f>15+0</f>
        <v>15</v>
      </c>
      <c r="G40" s="63"/>
      <c r="H40" s="71"/>
      <c r="I40" s="63"/>
      <c r="J40" s="60"/>
      <c r="K40" s="69">
        <v>0.21</v>
      </c>
      <c r="L40" s="63"/>
      <c r="M40" s="63" t="s">
        <v>132</v>
      </c>
      <c r="N40" s="45"/>
    </row>
    <row r="41" spans="1:14" s="41" customFormat="1" x14ac:dyDescent="0.3">
      <c r="A41" s="63">
        <v>39</v>
      </c>
      <c r="B41" s="40">
        <v>10509</v>
      </c>
      <c r="C41" s="93" t="s">
        <v>187</v>
      </c>
      <c r="D41" s="63" t="s">
        <v>115</v>
      </c>
      <c r="E41" s="63" t="s">
        <v>116</v>
      </c>
      <c r="F41" s="67">
        <f>150+0</f>
        <v>150</v>
      </c>
      <c r="G41" s="67"/>
      <c r="H41" s="73"/>
      <c r="I41" s="67"/>
      <c r="J41" s="61"/>
      <c r="K41" s="76">
        <v>0.21</v>
      </c>
      <c r="L41" s="67"/>
      <c r="M41" s="67" t="s">
        <v>138</v>
      </c>
      <c r="N41" s="27"/>
    </row>
    <row r="42" spans="1:14" x14ac:dyDescent="0.3">
      <c r="A42" s="63">
        <v>40</v>
      </c>
      <c r="B42" s="28">
        <v>8021</v>
      </c>
      <c r="C42" s="94" t="s">
        <v>188</v>
      </c>
      <c r="D42" s="63" t="s">
        <v>115</v>
      </c>
      <c r="E42" s="63" t="s">
        <v>116</v>
      </c>
      <c r="F42" s="67">
        <f>10+0</f>
        <v>10</v>
      </c>
      <c r="G42" s="63"/>
      <c r="H42" s="71"/>
      <c r="I42" s="63"/>
      <c r="J42" s="60"/>
      <c r="K42" s="69">
        <v>0.21</v>
      </c>
      <c r="L42" s="63"/>
      <c r="M42" s="63" t="s">
        <v>132</v>
      </c>
      <c r="N42" s="45"/>
    </row>
    <row r="43" spans="1:14" x14ac:dyDescent="0.3">
      <c r="A43" s="63">
        <v>41</v>
      </c>
      <c r="B43" s="28">
        <v>8016</v>
      </c>
      <c r="C43" s="93" t="s">
        <v>189</v>
      </c>
      <c r="D43" s="63" t="s">
        <v>115</v>
      </c>
      <c r="E43" s="63" t="s">
        <v>116</v>
      </c>
      <c r="F43" s="67">
        <f>50+0</f>
        <v>50</v>
      </c>
      <c r="G43" s="63"/>
      <c r="H43" s="71"/>
      <c r="I43" s="63"/>
      <c r="J43" s="60"/>
      <c r="K43" s="69">
        <v>0.21</v>
      </c>
      <c r="L43" s="63"/>
      <c r="M43" s="63" t="s">
        <v>132</v>
      </c>
      <c r="N43" s="45"/>
    </row>
    <row r="44" spans="1:14" s="41" customFormat="1" x14ac:dyDescent="0.3">
      <c r="A44" s="63">
        <v>42</v>
      </c>
      <c r="B44" s="40">
        <v>8030</v>
      </c>
      <c r="C44" s="93" t="s">
        <v>190</v>
      </c>
      <c r="D44" s="63" t="s">
        <v>115</v>
      </c>
      <c r="E44" s="63" t="s">
        <v>116</v>
      </c>
      <c r="F44" s="67">
        <f>300+0</f>
        <v>300</v>
      </c>
      <c r="G44" s="67"/>
      <c r="H44" s="73"/>
      <c r="I44" s="67"/>
      <c r="J44" s="61"/>
      <c r="K44" s="76">
        <v>0.21</v>
      </c>
      <c r="L44" s="67"/>
      <c r="M44" s="67" t="s">
        <v>139</v>
      </c>
      <c r="N44" s="27"/>
    </row>
    <row r="45" spans="1:14" x14ac:dyDescent="0.3">
      <c r="A45" s="63">
        <v>43</v>
      </c>
      <c r="B45" s="25" t="s">
        <v>9</v>
      </c>
      <c r="C45" s="93" t="s">
        <v>191</v>
      </c>
      <c r="D45" s="63" t="s">
        <v>115</v>
      </c>
      <c r="E45" s="63" t="s">
        <v>116</v>
      </c>
      <c r="F45" s="67">
        <f>60+0</f>
        <v>60</v>
      </c>
      <c r="G45" s="63"/>
      <c r="H45" s="71"/>
      <c r="I45" s="63"/>
      <c r="J45" s="60"/>
      <c r="K45" s="69">
        <v>0.21</v>
      </c>
      <c r="L45" s="63"/>
      <c r="M45" s="63" t="s">
        <v>116</v>
      </c>
      <c r="N45" s="45"/>
    </row>
    <row r="46" spans="1:14" x14ac:dyDescent="0.3">
      <c r="A46" s="63">
        <v>44</v>
      </c>
      <c r="B46" s="25" t="s">
        <v>10</v>
      </c>
      <c r="C46" s="93" t="s">
        <v>192</v>
      </c>
      <c r="D46" s="63" t="s">
        <v>115</v>
      </c>
      <c r="E46" s="63" t="s">
        <v>116</v>
      </c>
      <c r="F46" s="67">
        <f>60+0</f>
        <v>60</v>
      </c>
      <c r="G46" s="63"/>
      <c r="H46" s="71"/>
      <c r="I46" s="63"/>
      <c r="J46" s="60"/>
      <c r="K46" s="69">
        <v>0.21</v>
      </c>
      <c r="L46" s="63"/>
      <c r="M46" s="63" t="s">
        <v>116</v>
      </c>
      <c r="N46" s="45"/>
    </row>
    <row r="47" spans="1:14" x14ac:dyDescent="0.3">
      <c r="A47" s="63">
        <v>45</v>
      </c>
      <c r="B47" s="25" t="s">
        <v>11</v>
      </c>
      <c r="C47" s="93" t="s">
        <v>193</v>
      </c>
      <c r="D47" s="63" t="s">
        <v>115</v>
      </c>
      <c r="E47" s="63" t="s">
        <v>116</v>
      </c>
      <c r="F47" s="67">
        <f>60+0</f>
        <v>60</v>
      </c>
      <c r="G47" s="63"/>
      <c r="H47" s="71"/>
      <c r="I47" s="63"/>
      <c r="J47" s="60"/>
      <c r="K47" s="69">
        <v>0.21</v>
      </c>
      <c r="L47" s="63"/>
      <c r="M47" s="63" t="s">
        <v>116</v>
      </c>
      <c r="N47" s="45"/>
    </row>
    <row r="48" spans="1:14" x14ac:dyDescent="0.3">
      <c r="A48" s="63">
        <v>46</v>
      </c>
      <c r="B48" s="25" t="s">
        <v>12</v>
      </c>
      <c r="C48" s="93" t="s">
        <v>194</v>
      </c>
      <c r="D48" s="63" t="s">
        <v>115</v>
      </c>
      <c r="E48" s="63" t="s">
        <v>116</v>
      </c>
      <c r="F48" s="67">
        <f>60+0</f>
        <v>60</v>
      </c>
      <c r="G48" s="63"/>
      <c r="H48" s="71"/>
      <c r="I48" s="63"/>
      <c r="J48" s="60"/>
      <c r="K48" s="69">
        <v>0.21</v>
      </c>
      <c r="L48" s="63"/>
      <c r="M48" s="63" t="s">
        <v>116</v>
      </c>
      <c r="N48" s="45"/>
    </row>
    <row r="49" spans="1:14" x14ac:dyDescent="0.3">
      <c r="A49" s="63">
        <v>47</v>
      </c>
      <c r="B49" s="40"/>
      <c r="C49" s="93" t="s">
        <v>195</v>
      </c>
      <c r="D49" s="63" t="s">
        <v>115</v>
      </c>
      <c r="E49" s="63" t="s">
        <v>116</v>
      </c>
      <c r="F49" s="67">
        <f>80+0</f>
        <v>80</v>
      </c>
      <c r="G49" s="67"/>
      <c r="H49" s="67"/>
      <c r="I49" s="67"/>
      <c r="J49" s="61"/>
      <c r="K49" s="76">
        <v>0.21</v>
      </c>
      <c r="L49" s="67"/>
      <c r="M49" s="67" t="s">
        <v>140</v>
      </c>
      <c r="N49" s="27"/>
    </row>
    <row r="50" spans="1:14" x14ac:dyDescent="0.3">
      <c r="A50" s="63">
        <v>48</v>
      </c>
      <c r="B50" s="40"/>
      <c r="C50" s="93" t="s">
        <v>196</v>
      </c>
      <c r="D50" s="63" t="s">
        <v>115</v>
      </c>
      <c r="E50" s="63" t="s">
        <v>116</v>
      </c>
      <c r="F50" s="67">
        <f>150+0</f>
        <v>150</v>
      </c>
      <c r="G50" s="63"/>
      <c r="H50" s="71"/>
      <c r="I50" s="63"/>
      <c r="J50" s="60"/>
      <c r="K50" s="69">
        <v>0.21</v>
      </c>
      <c r="L50" s="67"/>
      <c r="M50" s="63" t="s">
        <v>116</v>
      </c>
      <c r="N50" s="27"/>
    </row>
    <row r="51" spans="1:14" x14ac:dyDescent="0.3">
      <c r="A51" s="63">
        <v>49</v>
      </c>
      <c r="B51" s="40"/>
      <c r="C51" s="93" t="s">
        <v>197</v>
      </c>
      <c r="D51" s="63" t="s">
        <v>115</v>
      </c>
      <c r="E51" s="63" t="s">
        <v>116</v>
      </c>
      <c r="F51" s="67">
        <f>5+0</f>
        <v>5</v>
      </c>
      <c r="G51" s="63"/>
      <c r="H51" s="71"/>
      <c r="I51" s="63"/>
      <c r="J51" s="60"/>
      <c r="K51" s="69">
        <v>0.21</v>
      </c>
      <c r="L51" s="63"/>
      <c r="M51" s="67" t="s">
        <v>116</v>
      </c>
      <c r="N51" s="27"/>
    </row>
    <row r="52" spans="1:14" x14ac:dyDescent="0.3">
      <c r="A52" s="63">
        <v>50</v>
      </c>
      <c r="B52" s="40"/>
      <c r="C52" s="93" t="s">
        <v>198</v>
      </c>
      <c r="D52" s="63" t="s">
        <v>115</v>
      </c>
      <c r="E52" s="63" t="s">
        <v>116</v>
      </c>
      <c r="F52" s="67">
        <f>100+0</f>
        <v>100</v>
      </c>
      <c r="G52" s="67"/>
      <c r="H52" s="73"/>
      <c r="I52" s="67"/>
      <c r="J52" s="61"/>
      <c r="K52" s="76">
        <v>0.21</v>
      </c>
      <c r="L52" s="67"/>
      <c r="M52" s="67" t="s">
        <v>141</v>
      </c>
      <c r="N52" s="27"/>
    </row>
    <row r="53" spans="1:14" x14ac:dyDescent="0.3">
      <c r="A53" s="63">
        <v>51</v>
      </c>
      <c r="B53" s="40"/>
      <c r="C53" s="93" t="s">
        <v>199</v>
      </c>
      <c r="D53" s="63" t="s">
        <v>115</v>
      </c>
      <c r="E53" s="63" t="s">
        <v>116</v>
      </c>
      <c r="F53" s="67">
        <f>50+0</f>
        <v>50</v>
      </c>
      <c r="G53" s="63"/>
      <c r="H53" s="71"/>
      <c r="I53" s="63"/>
      <c r="J53" s="60"/>
      <c r="K53" s="69">
        <v>0.21</v>
      </c>
      <c r="L53" s="63"/>
      <c r="M53" s="67" t="s">
        <v>116</v>
      </c>
      <c r="N53" s="27"/>
    </row>
    <row r="54" spans="1:14" x14ac:dyDescent="0.3">
      <c r="A54" s="63">
        <v>52</v>
      </c>
      <c r="B54" s="40"/>
      <c r="C54" s="93" t="s">
        <v>200</v>
      </c>
      <c r="D54" s="63" t="s">
        <v>115</v>
      </c>
      <c r="E54" s="63" t="s">
        <v>116</v>
      </c>
      <c r="F54" s="67">
        <f>25+0</f>
        <v>25</v>
      </c>
      <c r="G54" s="63"/>
      <c r="H54" s="71"/>
      <c r="I54" s="63"/>
      <c r="J54" s="60"/>
      <c r="K54" s="69">
        <v>0.21</v>
      </c>
      <c r="L54" s="63"/>
      <c r="M54" s="67" t="s">
        <v>116</v>
      </c>
      <c r="N54" s="27"/>
    </row>
    <row r="55" spans="1:14" x14ac:dyDescent="0.3">
      <c r="A55" s="63">
        <v>53</v>
      </c>
      <c r="B55" s="40"/>
      <c r="C55" s="93" t="s">
        <v>201</v>
      </c>
      <c r="D55" s="63" t="s">
        <v>115</v>
      </c>
      <c r="E55" s="63" t="s">
        <v>116</v>
      </c>
      <c r="F55" s="67">
        <f>100+0</f>
        <v>100</v>
      </c>
      <c r="G55" s="63"/>
      <c r="H55" s="71"/>
      <c r="I55" s="63"/>
      <c r="J55" s="60"/>
      <c r="K55" s="69">
        <v>0.21</v>
      </c>
      <c r="L55" s="63"/>
      <c r="M55" s="67" t="s">
        <v>149</v>
      </c>
      <c r="N55" s="27"/>
    </row>
    <row r="56" spans="1:14" x14ac:dyDescent="0.3">
      <c r="A56" s="63">
        <v>54</v>
      </c>
      <c r="B56" s="40"/>
      <c r="C56" s="93" t="s">
        <v>202</v>
      </c>
      <c r="D56" s="63" t="s">
        <v>115</v>
      </c>
      <c r="E56" s="63" t="s">
        <v>116</v>
      </c>
      <c r="F56" s="67">
        <f>20+0</f>
        <v>20</v>
      </c>
      <c r="G56" s="63"/>
      <c r="H56" s="71"/>
      <c r="I56" s="63"/>
      <c r="J56" s="60"/>
      <c r="K56" s="69">
        <v>0.21</v>
      </c>
      <c r="L56" s="63"/>
      <c r="M56" s="67" t="s">
        <v>148</v>
      </c>
      <c r="N56" s="27"/>
    </row>
    <row r="57" spans="1:14" x14ac:dyDescent="0.3">
      <c r="A57" s="63">
        <v>55</v>
      </c>
      <c r="B57" s="40"/>
      <c r="C57" s="94" t="s">
        <v>203</v>
      </c>
      <c r="D57" s="63" t="s">
        <v>115</v>
      </c>
      <c r="E57" s="63" t="s">
        <v>116</v>
      </c>
      <c r="F57" s="67">
        <f>20+0</f>
        <v>20</v>
      </c>
      <c r="G57" s="63"/>
      <c r="H57" s="71"/>
      <c r="I57" s="63"/>
      <c r="J57" s="60"/>
      <c r="K57" s="69">
        <v>0.21</v>
      </c>
      <c r="L57" s="63"/>
      <c r="M57" s="67" t="s">
        <v>147</v>
      </c>
      <c r="N57" s="27"/>
    </row>
    <row r="58" spans="1:14" x14ac:dyDescent="0.3">
      <c r="A58" s="63">
        <v>56</v>
      </c>
      <c r="B58" s="40"/>
      <c r="C58" s="94" t="s">
        <v>204</v>
      </c>
      <c r="D58" s="63" t="s">
        <v>115</v>
      </c>
      <c r="E58" s="63" t="s">
        <v>116</v>
      </c>
      <c r="F58" s="67">
        <f>250+0</f>
        <v>250</v>
      </c>
      <c r="G58" s="63"/>
      <c r="H58" s="71"/>
      <c r="I58" s="63"/>
      <c r="J58" s="60"/>
      <c r="K58" s="69">
        <v>0.21</v>
      </c>
      <c r="L58" s="63"/>
      <c r="M58" s="67" t="s">
        <v>116</v>
      </c>
      <c r="N58" s="27"/>
    </row>
    <row r="59" spans="1:14" x14ac:dyDescent="0.3">
      <c r="A59" s="63">
        <v>57</v>
      </c>
      <c r="B59" s="40"/>
      <c r="C59" s="93" t="s">
        <v>190</v>
      </c>
      <c r="D59" s="63" t="s">
        <v>115</v>
      </c>
      <c r="E59" s="63" t="s">
        <v>116</v>
      </c>
      <c r="F59" s="67">
        <f>200+0</f>
        <v>200</v>
      </c>
      <c r="G59" s="67"/>
      <c r="H59" s="73"/>
      <c r="I59" s="67"/>
      <c r="J59" s="61"/>
      <c r="K59" s="76">
        <v>0.21</v>
      </c>
      <c r="L59" s="67"/>
      <c r="M59" s="67" t="s">
        <v>139</v>
      </c>
      <c r="N59" s="27"/>
    </row>
    <row r="60" spans="1:14" x14ac:dyDescent="0.3">
      <c r="A60" s="63">
        <v>58</v>
      </c>
      <c r="B60" s="40"/>
      <c r="C60" s="94" t="s">
        <v>205</v>
      </c>
      <c r="D60" s="63" t="s">
        <v>115</v>
      </c>
      <c r="E60" s="63" t="s">
        <v>116</v>
      </c>
      <c r="F60" s="67">
        <f>40+0</f>
        <v>40</v>
      </c>
      <c r="G60" s="63"/>
      <c r="H60" s="71"/>
      <c r="I60" s="63"/>
      <c r="J60" s="60"/>
      <c r="K60" s="69">
        <v>0.21</v>
      </c>
      <c r="L60" s="63"/>
      <c r="M60" s="67" t="s">
        <v>116</v>
      </c>
      <c r="N60" s="27"/>
    </row>
    <row r="61" spans="1:14" x14ac:dyDescent="0.3">
      <c r="A61" s="63">
        <v>59</v>
      </c>
      <c r="B61" s="40"/>
      <c r="C61" s="94" t="s">
        <v>206</v>
      </c>
      <c r="D61" s="63" t="s">
        <v>115</v>
      </c>
      <c r="E61" s="63" t="s">
        <v>116</v>
      </c>
      <c r="F61" s="67">
        <f>80+0</f>
        <v>80</v>
      </c>
      <c r="G61" s="63"/>
      <c r="H61" s="71"/>
      <c r="I61" s="63"/>
      <c r="J61" s="60"/>
      <c r="K61" s="69">
        <v>0.21</v>
      </c>
      <c r="L61" s="63"/>
      <c r="M61" s="67" t="s">
        <v>145</v>
      </c>
      <c r="N61" s="27"/>
    </row>
    <row r="62" spans="1:14" x14ac:dyDescent="0.3">
      <c r="A62" s="63">
        <v>60</v>
      </c>
      <c r="B62" s="40"/>
      <c r="C62" s="93" t="s">
        <v>207</v>
      </c>
      <c r="D62" s="63" t="s">
        <v>115</v>
      </c>
      <c r="E62" s="63" t="s">
        <v>116</v>
      </c>
      <c r="F62" s="67">
        <f>50+0</f>
        <v>50</v>
      </c>
      <c r="G62" s="63"/>
      <c r="H62" s="71"/>
      <c r="I62" s="63"/>
      <c r="J62" s="60"/>
      <c r="K62" s="69">
        <v>0.21</v>
      </c>
      <c r="L62" s="63"/>
      <c r="M62" s="67" t="s">
        <v>146</v>
      </c>
      <c r="N62" s="27"/>
    </row>
    <row r="63" spans="1:14" x14ac:dyDescent="0.3">
      <c r="A63" s="63">
        <v>61</v>
      </c>
      <c r="B63" s="40"/>
      <c r="C63" s="94" t="s">
        <v>208</v>
      </c>
      <c r="D63" s="63" t="s">
        <v>115</v>
      </c>
      <c r="E63" s="63" t="s">
        <v>116</v>
      </c>
      <c r="F63" s="67">
        <f>80+0</f>
        <v>80</v>
      </c>
      <c r="G63" s="63"/>
      <c r="H63" s="71"/>
      <c r="I63" s="63"/>
      <c r="J63" s="60"/>
      <c r="K63" s="69">
        <v>0.21</v>
      </c>
      <c r="L63" s="63"/>
      <c r="M63" s="67" t="s">
        <v>144</v>
      </c>
      <c r="N63" s="27"/>
    </row>
    <row r="64" spans="1:14" x14ac:dyDescent="0.3">
      <c r="A64" s="63">
        <v>62</v>
      </c>
      <c r="B64" s="40"/>
      <c r="C64" s="93" t="s">
        <v>209</v>
      </c>
      <c r="D64" s="63" t="s">
        <v>115</v>
      </c>
      <c r="E64" s="63" t="s">
        <v>116</v>
      </c>
      <c r="F64" s="67">
        <f>20+0</f>
        <v>20</v>
      </c>
      <c r="G64" s="63"/>
      <c r="H64" s="71"/>
      <c r="I64" s="63"/>
      <c r="J64" s="60"/>
      <c r="K64" s="69">
        <v>0.21</v>
      </c>
      <c r="L64" s="63"/>
      <c r="M64" s="67" t="s">
        <v>144</v>
      </c>
      <c r="N64" s="27"/>
    </row>
    <row r="65" spans="1:14" x14ac:dyDescent="0.3">
      <c r="A65" s="63">
        <v>63</v>
      </c>
      <c r="B65" s="40"/>
      <c r="C65" s="93" t="s">
        <v>210</v>
      </c>
      <c r="D65" s="63" t="s">
        <v>115</v>
      </c>
      <c r="E65" s="63" t="s">
        <v>116</v>
      </c>
      <c r="F65" s="67">
        <f>20+0</f>
        <v>20</v>
      </c>
      <c r="G65" s="63"/>
      <c r="H65" s="71"/>
      <c r="I65" s="63"/>
      <c r="J65" s="60"/>
      <c r="K65" s="69">
        <v>0.21</v>
      </c>
      <c r="L65" s="67"/>
      <c r="M65" s="67" t="s">
        <v>144</v>
      </c>
      <c r="N65" s="27"/>
    </row>
    <row r="66" spans="1:14" x14ac:dyDescent="0.3">
      <c r="A66" s="63">
        <v>64</v>
      </c>
      <c r="B66" s="40"/>
      <c r="C66" s="93" t="s">
        <v>211</v>
      </c>
      <c r="D66" s="63" t="s">
        <v>115</v>
      </c>
      <c r="E66" s="63" t="s">
        <v>116</v>
      </c>
      <c r="F66" s="67">
        <f>150+0</f>
        <v>150</v>
      </c>
      <c r="G66" s="63"/>
      <c r="H66" s="71"/>
      <c r="I66" s="63"/>
      <c r="J66" s="60"/>
      <c r="K66" s="69">
        <v>0.21</v>
      </c>
      <c r="L66" s="63"/>
      <c r="M66" s="67" t="s">
        <v>143</v>
      </c>
      <c r="N66" s="27"/>
    </row>
    <row r="67" spans="1:14" x14ac:dyDescent="0.3">
      <c r="A67" s="63">
        <v>65</v>
      </c>
      <c r="B67" s="40"/>
      <c r="C67" s="93" t="s">
        <v>212</v>
      </c>
      <c r="D67" s="63" t="s">
        <v>115</v>
      </c>
      <c r="E67" s="63" t="s">
        <v>116</v>
      </c>
      <c r="F67" s="83">
        <f>200+0</f>
        <v>200</v>
      </c>
      <c r="G67" s="82"/>
      <c r="H67" s="68"/>
      <c r="I67" s="82"/>
      <c r="J67" s="60"/>
      <c r="K67" s="84">
        <v>0.21</v>
      </c>
      <c r="L67" s="82"/>
      <c r="M67" s="67" t="s">
        <v>142</v>
      </c>
      <c r="N67" s="27"/>
    </row>
    <row r="68" spans="1:14" ht="59.4" customHeight="1" thickBot="1" x14ac:dyDescent="0.35">
      <c r="A68" s="63">
        <v>66</v>
      </c>
      <c r="B68" s="40"/>
      <c r="C68" s="94" t="s">
        <v>213</v>
      </c>
      <c r="D68" s="63" t="s">
        <v>115</v>
      </c>
      <c r="E68" s="63" t="s">
        <v>116</v>
      </c>
      <c r="F68" s="88">
        <f>200+0</f>
        <v>200</v>
      </c>
      <c r="G68" s="63"/>
      <c r="H68" s="71"/>
      <c r="I68" s="63"/>
      <c r="J68" s="60"/>
      <c r="K68" s="69">
        <v>0.21</v>
      </c>
      <c r="L68" s="63"/>
      <c r="M68" s="67" t="s">
        <v>126</v>
      </c>
      <c r="N68" s="27"/>
    </row>
    <row r="69" spans="1:14" s="12" customFormat="1" ht="10.8" customHeight="1" thickTop="1" thickBot="1" x14ac:dyDescent="0.25">
      <c r="A69" s="99" t="s">
        <v>123</v>
      </c>
      <c r="B69" s="99"/>
      <c r="C69" s="99"/>
      <c r="D69" s="99"/>
      <c r="E69" s="99"/>
      <c r="F69" s="99"/>
      <c r="G69" s="99"/>
      <c r="H69" s="99"/>
      <c r="I69" s="99"/>
      <c r="J69" s="99"/>
      <c r="K69" s="47">
        <f>SUM(J3:J68)</f>
        <v>0</v>
      </c>
      <c r="L69" s="29"/>
      <c r="M69" s="30"/>
      <c r="N69" s="31"/>
    </row>
    <row r="70" spans="1:14" s="35" customFormat="1" ht="11.4" thickTop="1" thickBot="1" x14ac:dyDescent="0.25">
      <c r="A70" s="100" t="s">
        <v>124</v>
      </c>
      <c r="B70" s="100"/>
      <c r="C70" s="100"/>
      <c r="D70" s="100"/>
      <c r="E70" s="100"/>
      <c r="F70" s="100"/>
      <c r="G70" s="100"/>
      <c r="H70" s="100"/>
      <c r="I70" s="100"/>
      <c r="J70" s="100"/>
      <c r="K70" s="46">
        <f>ROUND(0.21*K69,2)</f>
        <v>0</v>
      </c>
      <c r="L70" s="32"/>
      <c r="M70" s="33"/>
      <c r="N70" s="34"/>
    </row>
    <row r="71" spans="1:14" s="35" customFormat="1" ht="11.4" thickTop="1" thickBot="1" x14ac:dyDescent="0.25">
      <c r="A71" s="99" t="s">
        <v>123</v>
      </c>
      <c r="B71" s="99"/>
      <c r="C71" s="99"/>
      <c r="D71" s="99"/>
      <c r="E71" s="99"/>
      <c r="F71" s="99"/>
      <c r="G71" s="99"/>
      <c r="H71" s="99"/>
      <c r="I71" s="99"/>
      <c r="J71" s="99"/>
      <c r="K71" s="48">
        <f>K69+K70</f>
        <v>0</v>
      </c>
      <c r="L71" s="36"/>
      <c r="M71" s="37"/>
      <c r="N71" s="38"/>
    </row>
    <row r="72" spans="1:14" ht="15" thickTop="1" x14ac:dyDescent="0.3">
      <c r="K72" s="50"/>
    </row>
    <row r="75" spans="1:14" x14ac:dyDescent="0.3">
      <c r="K75" s="50"/>
    </row>
    <row r="76" spans="1:14" x14ac:dyDescent="0.3">
      <c r="K76" s="50"/>
    </row>
  </sheetData>
  <mergeCells count="3">
    <mergeCell ref="A69:J69"/>
    <mergeCell ref="A70:J70"/>
    <mergeCell ref="A71:J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Postes_NL</vt:lpstr>
      <vt:lpstr>Postes_FR</vt:lpstr>
    </vt:vector>
  </TitlesOfParts>
  <Company>Bruxelles Environnement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VOS Olivia</dc:creator>
  <cp:lastModifiedBy>DE VOS Olivia</cp:lastModifiedBy>
  <dcterms:created xsi:type="dcterms:W3CDTF">2022-04-06T13:42:53Z</dcterms:created>
  <dcterms:modified xsi:type="dcterms:W3CDTF">2022-12-09T14:29:56Z</dcterms:modified>
</cp:coreProperties>
</file>